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bert.friant\Documents\"/>
    </mc:Choice>
  </mc:AlternateContent>
  <bookViews>
    <workbookView xWindow="0" yWindow="0" windowWidth="19060" windowHeight="5620"/>
  </bookViews>
  <sheets>
    <sheet name="2018 QAP Data" sheetId="6" r:id="rId1"/>
    <sheet name="2019 QAP Data Input" sheetId="2" state="hidden" r:id="rId2"/>
    <sheet name="Matrix Analysis" sheetId="5" r:id="rId3"/>
    <sheet name="9% LIHTC Language" sheetId="4" state="hidden" r:id="rId4"/>
    <sheet name="Definitions" sheetId="7" r:id="rId5"/>
  </sheets>
  <definedNames>
    <definedName name="_xlnm._FilterDatabase" localSheetId="0" hidden="1">'2018 QAP Data'!$J$3:$AE$62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1" i="6" l="1"/>
  <c r="P62" i="6" s="1"/>
  <c r="L61" i="6" l="1"/>
  <c r="L62" i="6" s="1"/>
  <c r="Q61" i="6"/>
  <c r="V61" i="6"/>
  <c r="J61" i="6"/>
  <c r="AE61" i="6"/>
  <c r="AD61" i="6"/>
  <c r="AC61" i="6"/>
  <c r="AB61" i="6"/>
  <c r="AA61" i="6"/>
  <c r="Z61" i="6"/>
  <c r="Y61" i="6"/>
  <c r="X61" i="6"/>
  <c r="W61" i="6"/>
  <c r="U61" i="6"/>
  <c r="T61" i="6"/>
  <c r="S61" i="6"/>
  <c r="R61" i="6"/>
  <c r="O61" i="6"/>
  <c r="N61" i="6"/>
  <c r="M61" i="6"/>
  <c r="K61" i="6"/>
  <c r="H26" i="6" l="1"/>
  <c r="H43" i="6"/>
  <c r="H59" i="6"/>
  <c r="H53" i="6"/>
  <c r="AE62" i="6" l="1"/>
  <c r="AD62" i="6"/>
  <c r="AC62" i="6"/>
  <c r="AB62" i="6"/>
  <c r="AA62" i="6"/>
  <c r="Z62" i="6"/>
  <c r="Y62" i="6"/>
  <c r="X62" i="6"/>
  <c r="W62" i="6"/>
  <c r="V62" i="6"/>
  <c r="U62" i="6"/>
  <c r="T62" i="6"/>
  <c r="S62" i="6"/>
  <c r="R62" i="6"/>
  <c r="Q62" i="6"/>
  <c r="O62" i="6"/>
  <c r="N62" i="6"/>
  <c r="M62" i="6"/>
  <c r="K62" i="6"/>
  <c r="J62" i="6"/>
</calcChain>
</file>

<file path=xl/sharedStrings.xml><?xml version="1.0" encoding="utf-8"?>
<sst xmlns="http://schemas.openxmlformats.org/spreadsheetml/2006/main" count="1776" uniqueCount="154">
  <si>
    <t>Alabama</t>
  </si>
  <si>
    <t>Arkansas</t>
  </si>
  <si>
    <t>Colorado</t>
  </si>
  <si>
    <t>Delaware</t>
  </si>
  <si>
    <t xml:space="preserve">Georgia </t>
  </si>
  <si>
    <t>Hawaii</t>
  </si>
  <si>
    <t>Iowa</t>
  </si>
  <si>
    <t>Illinois</t>
  </si>
  <si>
    <t>Indiana</t>
  </si>
  <si>
    <t>Kansas</t>
  </si>
  <si>
    <t>Kentucky</t>
  </si>
  <si>
    <t>Massachusetts</t>
  </si>
  <si>
    <t>Maine</t>
  </si>
  <si>
    <t>Michigan</t>
  </si>
  <si>
    <t>Minnesota</t>
  </si>
  <si>
    <t>Montana</t>
  </si>
  <si>
    <t>North Carolina</t>
  </si>
  <si>
    <t>North Dakota</t>
  </si>
  <si>
    <t>Nebraska</t>
  </si>
  <si>
    <t>New Hampshire</t>
  </si>
  <si>
    <t>New Mexico</t>
  </si>
  <si>
    <t>Pennsylvania</t>
  </si>
  <si>
    <t>Rhode Island</t>
  </si>
  <si>
    <t>South Carolina</t>
  </si>
  <si>
    <t>South Dakota</t>
  </si>
  <si>
    <t>Virginia</t>
  </si>
  <si>
    <t>Vermont</t>
  </si>
  <si>
    <t>Washington</t>
  </si>
  <si>
    <t xml:space="preserve">Wisconsin </t>
  </si>
  <si>
    <t>Wyoming</t>
  </si>
  <si>
    <t xml:space="preserve">Source </t>
  </si>
  <si>
    <t>Novogradac</t>
  </si>
  <si>
    <t>Housing Credit Agency (State)</t>
  </si>
  <si>
    <t>Other - internet</t>
  </si>
  <si>
    <t>QAP Source</t>
  </si>
  <si>
    <t>Data Input</t>
  </si>
  <si>
    <t>Available QAP Plan (Year)</t>
  </si>
  <si>
    <t>Yes</t>
  </si>
  <si>
    <t xml:space="preserve">No </t>
  </si>
  <si>
    <t>LIHTC Allocation, Threshold, Credit Set-aside Requirement, &amp; Score Incentive Input</t>
  </si>
  <si>
    <t>Threshold Requirement</t>
  </si>
  <si>
    <t>Credit Set-Aside</t>
  </si>
  <si>
    <t>Scoring Incentive</t>
  </si>
  <si>
    <t>Idaho</t>
  </si>
  <si>
    <t>Louisiana</t>
  </si>
  <si>
    <t>Maryland</t>
  </si>
  <si>
    <t>Mississippi</t>
  </si>
  <si>
    <t>Missouri</t>
  </si>
  <si>
    <t>Nevada</t>
  </si>
  <si>
    <t>New York - HPD</t>
  </si>
  <si>
    <t>New York - DHCR</t>
  </si>
  <si>
    <t>New York - FHA</t>
  </si>
  <si>
    <t>Ohio</t>
  </si>
  <si>
    <t>Oklahoma</t>
  </si>
  <si>
    <t>Oregon</t>
  </si>
  <si>
    <t>Tennessee</t>
  </si>
  <si>
    <t>Texas</t>
  </si>
  <si>
    <t>Utah</t>
  </si>
  <si>
    <t>West Virgina</t>
  </si>
  <si>
    <t>New Jersey</t>
  </si>
  <si>
    <t xml:space="preserve">Fiscal Year Covered </t>
  </si>
  <si>
    <t>Arizona</t>
  </si>
  <si>
    <t>California</t>
  </si>
  <si>
    <t>Alaska</t>
  </si>
  <si>
    <t>Connecticut</t>
  </si>
  <si>
    <t>District of Columbia</t>
  </si>
  <si>
    <t>Florida</t>
  </si>
  <si>
    <t>Fiscal Year (s) Covered</t>
  </si>
  <si>
    <t>2017-2019</t>
  </si>
  <si>
    <t>Any Housing Credit allocation awarded will be calculated first by using AHFA’s determined eligible basis as defined in Section 42 of the Internal Revenue Code. Nine-Percent Credit. AHFA will calculate the Housing Credit allocation at a maximum of 9% of AHFA’s determined eligible basis for any new building or substantial rehabilitation of an existing building.</t>
  </si>
  <si>
    <t>9% LIHTC Allocation Language</t>
  </si>
  <si>
    <t>9% LIHTC Dollar Allocation Indicated in QAP Plan</t>
  </si>
  <si>
    <t xml:space="preserve">Yes </t>
  </si>
  <si>
    <t>No</t>
  </si>
  <si>
    <t xml:space="preserve">9% LIHTC Dollar Allocation Source </t>
  </si>
  <si>
    <t>9% LIHTC Dollar Allocation Source</t>
  </si>
  <si>
    <t xml:space="preserve">Calculation </t>
  </si>
  <si>
    <t>Novogradac - 2018 Allocation</t>
  </si>
  <si>
    <t>Other - Internet</t>
  </si>
  <si>
    <t>Source</t>
  </si>
  <si>
    <t>The base amount of annual credit authority is based upon population estimates released each year by the Internal Revenue Service</t>
  </si>
  <si>
    <t>2018 Federal Tax Credit Information - Novogradac</t>
  </si>
  <si>
    <t>A total of $13 million in annual 9 Percent Federal Credit is available for 2018.</t>
  </si>
  <si>
    <t>CT Housing LIHTC</t>
  </si>
  <si>
    <t xml:space="preserve">In the QAP, it states "The estimated dollar amounts for 2018 are based on the annual tax credit authority available. 2017 forward reservations and commitments reduce Delaware’s net available Tax Credit amount to approximately $2,557,322." But on the Novogradac website it states $2,765,000. </t>
  </si>
  <si>
    <t>The amount of 9% Tax Credits available for the District to allocate in each calendar year reflects the sum of the amounts allowed as the per-capita State Ceiling under IRC Section 42(h)(3)(C</t>
  </si>
  <si>
    <t>IRS Publishes 2018 Caps for LIHTC Bonds</t>
  </si>
  <si>
    <t>DCA estimates that approximately $23 million of federal credits will be available in the 2018 round.</t>
  </si>
  <si>
    <t xml:space="preserve">QAP </t>
  </si>
  <si>
    <t>https://shnny.org/fundingguide/low-income-housing-tax-credits-9-lihtc/</t>
  </si>
  <si>
    <t>New York - HCR</t>
  </si>
  <si>
    <t>New York - HFA</t>
  </si>
  <si>
    <t>2014-2018</t>
  </si>
  <si>
    <t>Puerto Rico</t>
  </si>
  <si>
    <t>2018-2019</t>
  </si>
  <si>
    <t xml:space="preserve">Northern Mariana Islands </t>
  </si>
  <si>
    <t>2015-2018</t>
  </si>
  <si>
    <t>New Hamsphire</t>
  </si>
  <si>
    <t>2019 Federal Tax Credit Information - Novogradac</t>
  </si>
  <si>
    <t>New York Total</t>
  </si>
  <si>
    <t>QAP states $2.35 per cap</t>
  </si>
  <si>
    <t>Virigin Islands</t>
  </si>
  <si>
    <t>QAP states $2.35 per cap and indicated tax credit amount is estimated to be approximately $13.6
million, but Novogradac states $14,000,000</t>
  </si>
  <si>
    <t>Training for 2018 9% LIHTC &amp; HOME NOFA Powerpoint Included in Folder</t>
  </si>
  <si>
    <t>The Authority anticipates approximately $30 million in 9% Tax Credits available for Allocation &amp; $6.3 million for the City of Chicago</t>
  </si>
  <si>
    <t>Description</t>
  </si>
  <si>
    <t>Other/Incentive Plus</t>
  </si>
  <si>
    <t>Project Based Rental Assistance &amp; Public Housing</t>
  </si>
  <si>
    <t xml:space="preserve">Extended Low-Income Use </t>
  </si>
  <si>
    <t xml:space="preserve">Federal 9% LIHTC Credit Allocation </t>
  </si>
  <si>
    <r>
      <t xml:space="preserve">State Credit Allocation 
</t>
    </r>
    <r>
      <rPr>
        <b/>
        <sz val="9"/>
        <color theme="1"/>
        <rFont val="Calibri"/>
        <family val="2"/>
        <scheme val="minor"/>
      </rPr>
      <t>(dollar amount provided when available)</t>
    </r>
  </si>
  <si>
    <t>Serve Vulnerable Individual/ Families</t>
  </si>
  <si>
    <t xml:space="preserve">Total </t>
  </si>
  <si>
    <t>Other</t>
  </si>
  <si>
    <t>Bonus Points for Projects Serving Vulnerable Individuals</t>
  </si>
  <si>
    <t>Reserve Funds for Operations/ Services/ Rental Subsidies</t>
  </si>
  <si>
    <t>Percent</t>
  </si>
  <si>
    <t>State/ Territory</t>
  </si>
  <si>
    <t>Prioritization for Projects Serving Vulnerable Individuals</t>
  </si>
  <si>
    <t>2018 Qualified Allocation Plan Data Analysis</t>
  </si>
  <si>
    <t xml:space="preserve">Serve Vulnerable Individuals/Families </t>
  </si>
  <si>
    <t xml:space="preserve">Exceeds Fair Housing Regulations </t>
  </si>
  <si>
    <t>Serve Low Income Populations</t>
  </si>
  <si>
    <t>Extended Low-Income Use</t>
  </si>
  <si>
    <t>Indicator</t>
  </si>
  <si>
    <t>Serve Extremely Low Income Populations</t>
  </si>
  <si>
    <t>Service Enrichments</t>
  </si>
  <si>
    <t>Integrated Design</t>
  </si>
  <si>
    <t>Geographic Designation</t>
  </si>
  <si>
    <t xml:space="preserve">Integrated Design </t>
  </si>
  <si>
    <t>Services individuals and/or families based on certain low income requirements</t>
  </si>
  <si>
    <t>Services individuals and/or families at or below 30% AMI</t>
  </si>
  <si>
    <t>Provides service enrichments on site or in nearby community</t>
  </si>
  <si>
    <t xml:space="preserve">Geographic Requirement </t>
  </si>
  <si>
    <t>Extends unit affordability for more than 15 years</t>
  </si>
  <si>
    <t>Identifies priority sectors to serve with units including individuals/families with disabilities, veterans, aging adults, chronically homeless, special needs</t>
  </si>
  <si>
    <t>Uses project based rental assistance such as Section 8, Housing Choice Vouchers, etc. to subsidies rents or prioritizes development for public housing</t>
  </si>
  <si>
    <t xml:space="preserve">Requires development in specific geographic locations such as rural areas, tribal land, or designated census tracts </t>
  </si>
  <si>
    <t xml:space="preserve">Requires specific design elements such as universal design, passive housing, assisted living, etc. </t>
  </si>
  <si>
    <t xml:space="preserve">Requires applicants to address impediments to fair housing or include  categories not currently covered by fair housing law such as individuals previously convicted of a felony </t>
  </si>
  <si>
    <t>Prioritization for Projects Servicing Vulnerable Individuals</t>
  </si>
  <si>
    <t xml:space="preserve">Virgin Islands </t>
  </si>
  <si>
    <t>West Virginia</t>
  </si>
  <si>
    <t xml:space="preserve">Threshold Requirements </t>
  </si>
  <si>
    <t>Geographic Requirements</t>
  </si>
  <si>
    <t xml:space="preserve">Proposed </t>
  </si>
  <si>
    <r>
      <t xml:space="preserve">LIHTC Supportive Housing Set Aside
</t>
    </r>
    <r>
      <rPr>
        <b/>
        <sz val="9"/>
        <color theme="1"/>
        <rFont val="Calibri"/>
        <family val="2"/>
        <scheme val="minor"/>
      </rPr>
      <t>(dollar amount provided when available)</t>
    </r>
  </si>
  <si>
    <t>ELI</t>
  </si>
  <si>
    <t>LI</t>
  </si>
  <si>
    <t>YES</t>
  </si>
  <si>
    <t>NO</t>
  </si>
  <si>
    <t>Serve Low Income Population 
LI - Low Income
ELI - Extremely Low Income</t>
  </si>
  <si>
    <t>Other Resources to Optimize Supportive Housing Development</t>
  </si>
  <si>
    <t>Other Resources to Expand Supportive Housing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</si>
</sst>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43" formatCode="_(* #,##0.00_);_(* \(#,##0.00\);_(* &quot;-&quot;??_);_(@_)"/>
    <numFmt numFmtId="164" formatCode="_(&quot;$&quot;* #,##0_);_(&quot;$&quot;* \(#,##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8"/>
      <color theme="1"/>
      <name val="Calibri"/>
      <family val="2"/>
      <scheme val="minor"/>
    </font>
    <font>
      <sz val="10"/>
      <name val="Arial"/>
      <family val="2"/>
    </font>
    <font>
      <sz val="11"/>
      <color theme="1"/>
      <name val="Times New Roman"/>
      <family val="2"/>
    </font>
    <font>
      <sz val="10"/>
      <color indexed="8"/>
      <name val="Arial"/>
      <family val="2"/>
    </font>
    <font>
      <sz val="10"/>
      <color indexed="8"/>
      <name val="MS Sans Serif"/>
      <family val="2"/>
    </font>
    <font>
      <sz val="10"/>
      <color theme="1"/>
      <name val="Arial"/>
      <family val="2"/>
    </font>
    <font>
      <b/>
      <sz val="10"/>
      <color theme="1"/>
      <name val="Calibri"/>
      <family val="2"/>
      <scheme val="minor"/>
    </font>
    <font>
      <sz val="10"/>
      <color theme="1"/>
      <name val="Calibri"/>
      <family val="2"/>
      <scheme val="minor"/>
    </font>
    <font>
      <b/>
      <i/>
      <sz val="10"/>
      <color theme="1"/>
      <name val="Calibri"/>
      <family val="2"/>
      <scheme val="minor"/>
    </font>
    <font>
      <b/>
      <i/>
      <sz val="11"/>
      <color theme="1"/>
      <name val="Calibri"/>
      <family val="2"/>
      <scheme val="minor"/>
    </font>
    <font>
      <u/>
      <sz val="11"/>
      <color theme="10"/>
      <name val="Calibri"/>
      <family val="2"/>
      <scheme val="minor"/>
    </font>
    <font>
      <b/>
      <sz val="9"/>
      <color theme="1"/>
      <name val="Calibri"/>
      <family val="2"/>
      <scheme val="minor"/>
    </font>
    <font>
      <i/>
      <sz val="11"/>
      <color theme="1"/>
      <name val="Calibri"/>
      <family val="2"/>
      <scheme val="minor"/>
    </font>
    <font>
      <sz val="14"/>
      <color theme="0"/>
      <name val="Calibri"/>
      <family val="2"/>
      <scheme val="minor"/>
    </font>
    <font>
      <b/>
      <sz val="14"/>
      <color theme="1"/>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2" tint="-0.499984740745262"/>
        <bgColor indexed="64"/>
      </patternFill>
    </fill>
    <fill>
      <patternFill patternType="solid">
        <fgColor rgb="FFFFC000"/>
        <bgColor indexed="64"/>
      </patternFill>
    </fill>
    <fill>
      <patternFill patternType="solid">
        <fgColor theme="9"/>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s>
  <cellStyleXfs count="33">
    <xf numFmtId="0" fontId="0" fillId="0" borderId="0"/>
    <xf numFmtId="44" fontId="1"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8" fillId="0" borderId="0"/>
    <xf numFmtId="0" fontId="6" fillId="0" borderId="0"/>
    <xf numFmtId="0" fontId="9" fillId="0" borderId="0"/>
    <xf numFmtId="0" fontId="1" fillId="0" borderId="0"/>
    <xf numFmtId="0" fontId="7" fillId="0" borderId="0">
      <alignment vertical="top"/>
    </xf>
    <xf numFmtId="9" fontId="7" fillId="0" borderId="0" applyFont="0" applyFill="0" applyBorder="0" applyAlignment="0" applyProtection="0"/>
    <xf numFmtId="9" fontId="8" fillId="0" borderId="0" applyFont="0" applyFill="0" applyBorder="0" applyAlignment="0" applyProtection="0"/>
    <xf numFmtId="44"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9" fontId="1" fillId="0" borderId="0" applyFont="0" applyFill="0" applyBorder="0" applyAlignment="0" applyProtection="0"/>
  </cellStyleXfs>
  <cellXfs count="116">
    <xf numFmtId="0" fontId="0" fillId="0" borderId="0" xfId="0"/>
    <xf numFmtId="0" fontId="0" fillId="0" borderId="1" xfId="0" applyBorder="1"/>
    <xf numFmtId="0" fontId="0" fillId="0" borderId="1" xfId="0" applyFill="1" applyBorder="1"/>
    <xf numFmtId="0" fontId="11" fillId="0" borderId="0" xfId="0" applyFont="1"/>
    <xf numFmtId="0" fontId="10" fillId="0" borderId="0" xfId="0" applyFont="1" applyAlignment="1">
      <alignment horizontal="center"/>
    </xf>
    <xf numFmtId="0" fontId="12" fillId="0" borderId="1" xfId="0" applyFont="1" applyBorder="1"/>
    <xf numFmtId="0" fontId="11" fillId="0" borderId="4" xfId="0" applyFont="1" applyBorder="1"/>
    <xf numFmtId="0" fontId="11" fillId="0" borderId="3" xfId="0" applyFont="1" applyBorder="1"/>
    <xf numFmtId="0" fontId="11" fillId="0" borderId="11" xfId="0" applyFont="1" applyBorder="1"/>
    <xf numFmtId="0" fontId="11" fillId="0" borderId="5" xfId="0" applyFont="1" applyBorder="1"/>
    <xf numFmtId="0" fontId="11" fillId="0" borderId="2" xfId="0" applyFont="1" applyBorder="1"/>
    <xf numFmtId="0" fontId="11" fillId="0" borderId="0" xfId="0" applyFont="1" applyBorder="1"/>
    <xf numFmtId="0" fontId="11" fillId="0" borderId="4" xfId="0" applyFont="1" applyBorder="1" applyAlignment="1">
      <alignment horizontal="right"/>
    </xf>
    <xf numFmtId="0" fontId="12" fillId="0" borderId="1" xfId="0" applyFont="1" applyBorder="1" applyAlignment="1">
      <alignment wrapText="1"/>
    </xf>
    <xf numFmtId="0" fontId="12" fillId="0" borderId="0" xfId="0" applyFont="1" applyAlignment="1">
      <alignment wrapText="1"/>
    </xf>
    <xf numFmtId="0" fontId="11" fillId="0" borderId="3" xfId="0" applyFont="1" applyBorder="1" applyAlignment="1">
      <alignment horizontal="right"/>
    </xf>
    <xf numFmtId="0" fontId="12" fillId="0" borderId="5" xfId="0" applyFont="1" applyBorder="1"/>
    <xf numFmtId="0" fontId="11" fillId="0" borderId="5" xfId="0" applyFont="1" applyBorder="1" applyAlignment="1">
      <alignment horizontal="right"/>
    </xf>
    <xf numFmtId="0" fontId="0" fillId="0" borderId="0" xfId="0" applyBorder="1"/>
    <xf numFmtId="0" fontId="0" fillId="0" borderId="0" xfId="0" applyFill="1" applyBorder="1"/>
    <xf numFmtId="0" fontId="0" fillId="0" borderId="0" xfId="0" applyAlignment="1">
      <alignment vertical="center" wrapText="1"/>
    </xf>
    <xf numFmtId="0" fontId="2" fillId="0" borderId="0" xfId="0" applyFont="1" applyAlignment="1">
      <alignment horizontal="center"/>
    </xf>
    <xf numFmtId="0" fontId="2" fillId="0" borderId="0" xfId="0" applyFont="1" applyFill="1" applyAlignment="1">
      <alignment horizontal="center" vertical="center" wrapText="1"/>
    </xf>
    <xf numFmtId="0" fontId="0" fillId="0" borderId="1" xfId="0" applyBorder="1" applyAlignment="1">
      <alignment wrapText="1"/>
    </xf>
    <xf numFmtId="0" fontId="0" fillId="0" borderId="1" xfId="0" applyBorder="1" applyAlignment="1">
      <alignment vertical="top" wrapText="1"/>
    </xf>
    <xf numFmtId="0" fontId="14" fillId="0" borderId="1" xfId="31" applyBorder="1"/>
    <xf numFmtId="6" fontId="0" fillId="0" borderId="1" xfId="0" applyNumberFormat="1" applyBorder="1" applyAlignment="1">
      <alignment wrapText="1"/>
    </xf>
    <xf numFmtId="0" fontId="0" fillId="0" borderId="1" xfId="0" applyBorder="1" applyAlignment="1">
      <alignment horizontal="left" wrapText="1"/>
    </xf>
    <xf numFmtId="0" fontId="14" fillId="0" borderId="1" xfId="31" applyBorder="1" applyAlignment="1">
      <alignment wrapText="1"/>
    </xf>
    <xf numFmtId="0" fontId="0" fillId="4" borderId="1" xfId="0" applyFill="1" applyBorder="1"/>
    <xf numFmtId="0" fontId="0" fillId="4" borderId="1" xfId="0" applyFill="1" applyBorder="1" applyAlignment="1">
      <alignment wrapText="1"/>
    </xf>
    <xf numFmtId="164" fontId="0" fillId="4" borderId="1" xfId="1" applyNumberFormat="1" applyFont="1" applyFill="1" applyBorder="1"/>
    <xf numFmtId="0" fontId="0" fillId="4" borderId="1" xfId="0" applyFill="1" applyBorder="1" applyAlignment="1">
      <alignment horizontal="right" wrapText="1"/>
    </xf>
    <xf numFmtId="0" fontId="0" fillId="4" borderId="1" xfId="0" applyFill="1" applyBorder="1" applyAlignment="1">
      <alignment horizontal="right"/>
    </xf>
    <xf numFmtId="0" fontId="0" fillId="4" borderId="1" xfId="0" applyFill="1" applyBorder="1" applyAlignment="1">
      <alignment horizontal="left"/>
    </xf>
    <xf numFmtId="0" fontId="0" fillId="0" borderId="1" xfId="0" applyFill="1" applyBorder="1" applyAlignment="1">
      <alignment wrapText="1"/>
    </xf>
    <xf numFmtId="164" fontId="0" fillId="0" borderId="1" xfId="1" applyNumberFormat="1" applyFont="1" applyFill="1" applyBorder="1"/>
    <xf numFmtId="0" fontId="0" fillId="0" borderId="1" xfId="0" applyFill="1" applyBorder="1" applyAlignment="1">
      <alignment horizontal="right" wrapText="1"/>
    </xf>
    <xf numFmtId="0" fontId="0" fillId="0" borderId="1" xfId="0" applyFill="1" applyBorder="1" applyAlignment="1">
      <alignment horizontal="right"/>
    </xf>
    <xf numFmtId="0" fontId="0" fillId="0" borderId="1" xfId="0" applyFill="1" applyBorder="1" applyAlignment="1">
      <alignment horizontal="left"/>
    </xf>
    <xf numFmtId="0" fontId="0" fillId="0" borderId="1" xfId="0" applyFill="1" applyBorder="1" applyAlignment="1"/>
    <xf numFmtId="164" fontId="0" fillId="0" borderId="1" xfId="1" applyNumberFormat="1" applyFont="1" applyFill="1" applyBorder="1" applyAlignment="1">
      <alignment wrapText="1"/>
    </xf>
    <xf numFmtId="164" fontId="0" fillId="0" borderId="1" xfId="1" applyNumberFormat="1" applyFont="1" applyFill="1" applyBorder="1" applyAlignment="1">
      <alignment vertical="top" wrapText="1"/>
    </xf>
    <xf numFmtId="164" fontId="0" fillId="0" borderId="1" xfId="1" applyNumberFormat="1" applyFont="1" applyFill="1" applyBorder="1" applyAlignment="1">
      <alignment vertical="top"/>
    </xf>
    <xf numFmtId="164" fontId="0" fillId="6" borderId="1" xfId="1" applyNumberFormat="1" applyFont="1" applyFill="1" applyBorder="1"/>
    <xf numFmtId="0" fontId="0" fillId="0" borderId="1" xfId="0" applyFont="1" applyFill="1" applyBorder="1"/>
    <xf numFmtId="0" fontId="0" fillId="6" borderId="1" xfId="0" applyFill="1" applyBorder="1"/>
    <xf numFmtId="0" fontId="16" fillId="0" borderId="1" xfId="0" applyFont="1" applyFill="1" applyBorder="1" applyAlignment="1">
      <alignment horizontal="right"/>
    </xf>
    <xf numFmtId="9" fontId="3" fillId="2" borderId="4" xfId="0" applyNumberFormat="1" applyFont="1" applyFill="1" applyBorder="1" applyAlignment="1">
      <alignment horizontal="center" vertical="center" wrapText="1"/>
    </xf>
    <xf numFmtId="9" fontId="3" fillId="2" borderId="11" xfId="0" applyNumberFormat="1" applyFont="1" applyFill="1" applyBorder="1" applyAlignment="1">
      <alignment horizontal="center" vertical="center" wrapText="1"/>
    </xf>
    <xf numFmtId="0" fontId="3" fillId="0" borderId="0" xfId="0" applyFont="1" applyFill="1" applyBorder="1"/>
    <xf numFmtId="0" fontId="0" fillId="0" borderId="0" xfId="0" applyBorder="1" applyAlignment="1">
      <alignment wrapText="1"/>
    </xf>
    <xf numFmtId="0" fontId="2" fillId="0" borderId="0" xfId="0" applyFont="1" applyBorder="1" applyAlignment="1">
      <alignment horizont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0" borderId="19" xfId="0" applyBorder="1" applyAlignment="1">
      <alignment wrapText="1"/>
    </xf>
    <xf numFmtId="0" fontId="0" fillId="0" borderId="21" xfId="0" applyBorder="1" applyAlignment="1">
      <alignment wrapText="1"/>
    </xf>
    <xf numFmtId="0" fontId="0" fillId="0" borderId="19" xfId="0" applyBorder="1"/>
    <xf numFmtId="0" fontId="0" fillId="0" borderId="21" xfId="0" applyBorder="1"/>
    <xf numFmtId="9" fontId="17" fillId="7" borderId="1" xfId="32" applyFont="1" applyFill="1" applyBorder="1"/>
    <xf numFmtId="9" fontId="2" fillId="0" borderId="20" xfId="32" applyFont="1" applyBorder="1" applyAlignment="1">
      <alignment horizontal="center"/>
    </xf>
    <xf numFmtId="9" fontId="2" fillId="0" borderId="25" xfId="32" applyFont="1" applyBorder="1" applyAlignment="1">
      <alignment horizontal="center"/>
    </xf>
    <xf numFmtId="9" fontId="2" fillId="0" borderId="23" xfId="32" applyFont="1" applyBorder="1" applyAlignment="1">
      <alignment horizontal="center"/>
    </xf>
    <xf numFmtId="9" fontId="2" fillId="0" borderId="1" xfId="32" applyFont="1" applyBorder="1" applyAlignment="1">
      <alignment horizontal="center"/>
    </xf>
    <xf numFmtId="9" fontId="2" fillId="0" borderId="22" xfId="32" applyFont="1" applyBorder="1" applyAlignment="1">
      <alignment horizontal="center"/>
    </xf>
    <xf numFmtId="0" fontId="0" fillId="0" borderId="19" xfId="0" applyBorder="1" applyAlignment="1">
      <alignment vertical="top" wrapText="1"/>
    </xf>
    <xf numFmtId="0" fontId="2" fillId="2" borderId="16"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0" borderId="0" xfId="0" applyFont="1" applyFill="1" applyAlignment="1">
      <alignment horizontal="center" vertical="top" wrapText="1"/>
    </xf>
    <xf numFmtId="0" fontId="0" fillId="0" borderId="0" xfId="0" applyAlignment="1">
      <alignment vertical="top" wrapText="1"/>
    </xf>
    <xf numFmtId="9" fontId="1" fillId="0" borderId="20" xfId="32" applyFont="1" applyBorder="1" applyAlignment="1">
      <alignment horizontal="left" vertical="top" wrapText="1"/>
    </xf>
    <xf numFmtId="0" fontId="0" fillId="0" borderId="0" xfId="0" applyAlignment="1">
      <alignment vertical="top"/>
    </xf>
    <xf numFmtId="9" fontId="0" fillId="0" borderId="20" xfId="32" applyFont="1" applyBorder="1" applyAlignment="1">
      <alignment horizontal="left" vertical="top" wrapText="1"/>
    </xf>
    <xf numFmtId="0" fontId="2" fillId="0" borderId="0" xfId="0" applyFont="1" applyAlignment="1">
      <alignment horizontal="center" vertical="top"/>
    </xf>
    <xf numFmtId="164" fontId="0" fillId="0" borderId="0" xfId="0" applyNumberFormat="1" applyFill="1" applyBorder="1"/>
    <xf numFmtId="1" fontId="0" fillId="0" borderId="0" xfId="0" applyNumberFormat="1" applyFill="1" applyBorder="1"/>
    <xf numFmtId="164" fontId="0" fillId="0" borderId="1" xfId="1" applyNumberFormat="1" applyFont="1" applyFill="1" applyBorder="1" applyAlignment="1">
      <alignment horizontal="right"/>
    </xf>
    <xf numFmtId="164" fontId="0" fillId="6" borderId="1" xfId="1" applyNumberFormat="1" applyFont="1" applyFill="1" applyBorder="1" applyAlignment="1">
      <alignment horizontal="right"/>
    </xf>
    <xf numFmtId="164" fontId="0" fillId="0" borderId="0" xfId="0" applyNumberForma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164" fontId="0" fillId="0" borderId="0" xfId="1" applyNumberFormat="1" applyFont="1" applyFill="1" applyBorder="1" applyAlignment="1">
      <alignment horizontal="right"/>
    </xf>
    <xf numFmtId="164" fontId="0" fillId="0" borderId="0" xfId="32" applyNumberFormat="1" applyFont="1" applyFill="1" applyBorder="1" applyAlignment="1">
      <alignment horizontal="right"/>
    </xf>
    <xf numFmtId="44" fontId="0" fillId="0" borderId="0" xfId="0" applyNumberFormat="1" applyFill="1" applyBorder="1" applyAlignment="1">
      <alignment horizontal="right"/>
    </xf>
    <xf numFmtId="0" fontId="17" fillId="7" borderId="1" xfId="0" applyFont="1" applyFill="1" applyBorder="1" applyAlignment="1">
      <alignment horizontal="right"/>
    </xf>
    <xf numFmtId="0" fontId="0" fillId="0" borderId="19" xfId="0" applyFill="1" applyBorder="1" applyAlignment="1">
      <alignment vertical="top" wrapText="1"/>
    </xf>
    <xf numFmtId="9" fontId="0" fillId="0" borderId="20" xfId="32" applyFont="1" applyFill="1" applyBorder="1" applyAlignment="1">
      <alignment horizontal="left" vertical="top" wrapText="1"/>
    </xf>
    <xf numFmtId="0" fontId="0" fillId="0" borderId="21" xfId="0" applyBorder="1" applyAlignment="1">
      <alignment vertical="top" wrapText="1"/>
    </xf>
    <xf numFmtId="9" fontId="0" fillId="0" borderId="23" xfId="32" applyFont="1" applyBorder="1" applyAlignment="1">
      <alignment horizontal="left" vertical="top" wrapText="1"/>
    </xf>
    <xf numFmtId="0" fontId="0" fillId="6" borderId="1" xfId="0" applyFill="1" applyBorder="1" applyAlignment="1">
      <alignment horizontal="left"/>
    </xf>
    <xf numFmtId="0" fontId="2" fillId="10" borderId="24" xfId="0" applyFont="1" applyFill="1" applyBorder="1" applyAlignment="1">
      <alignment vertical="center"/>
    </xf>
    <xf numFmtId="0" fontId="2" fillId="10" borderId="18" xfId="0" applyFont="1" applyFill="1" applyBorder="1" applyAlignment="1">
      <alignment horizontal="center"/>
    </xf>
    <xf numFmtId="164" fontId="0" fillId="4" borderId="1" xfId="1" applyNumberFormat="1" applyFont="1" applyFill="1" applyBorder="1" applyAlignment="1">
      <alignment horizontal="left"/>
    </xf>
    <xf numFmtId="164" fontId="0" fillId="0" borderId="1" xfId="1" applyNumberFormat="1" applyFont="1" applyFill="1" applyBorder="1" applyAlignment="1">
      <alignment horizontal="left"/>
    </xf>
    <xf numFmtId="9" fontId="17" fillId="7" borderId="1" xfId="32" applyFont="1" applyFill="1" applyBorder="1" applyAlignment="1">
      <alignment horizontal="right"/>
    </xf>
    <xf numFmtId="0" fontId="18" fillId="0" borderId="6" xfId="0" applyFont="1" applyFill="1" applyBorder="1" applyAlignment="1">
      <alignment horizontal="center" wrapText="1"/>
    </xf>
    <xf numFmtId="0" fontId="18" fillId="0" borderId="7"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8" fillId="0" borderId="9" xfId="0" applyFont="1" applyFill="1" applyBorder="1" applyAlignment="1">
      <alignment horizontal="right" vertical="center"/>
    </xf>
    <xf numFmtId="0" fontId="18" fillId="0" borderId="15" xfId="0" applyFont="1" applyFill="1" applyBorder="1" applyAlignment="1">
      <alignment horizontal="right" vertical="center"/>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4" xfId="0" applyFont="1" applyFill="1" applyBorder="1" applyAlignment="1">
      <alignment horizontal="center" vertical="center"/>
    </xf>
    <xf numFmtId="0" fontId="4" fillId="9" borderId="9" xfId="0" applyFont="1" applyFill="1" applyBorder="1" applyAlignment="1">
      <alignment horizontal="center"/>
    </xf>
    <xf numFmtId="0" fontId="4" fillId="9" borderId="15" xfId="0" applyFont="1" applyFill="1" applyBorder="1" applyAlignment="1">
      <alignment horizontal="center"/>
    </xf>
    <xf numFmtId="0" fontId="4" fillId="9" borderId="10" xfId="0" applyFont="1" applyFill="1" applyBorder="1" applyAlignment="1">
      <alignment horizontal="center"/>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0" fillId="3" borderId="0" xfId="0" applyFont="1" applyFill="1" applyAlignment="1">
      <alignment horizontal="center"/>
    </xf>
    <xf numFmtId="0" fontId="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cellXfs>
  <cellStyles count="33">
    <cellStyle name="Comma 2" xfId="12"/>
    <cellStyle name="Comma 3" xfId="13"/>
    <cellStyle name="Currency" xfId="1" builtinId="4"/>
    <cellStyle name="Currency 2" xfId="14"/>
    <cellStyle name="Currency 3" xfId="15"/>
    <cellStyle name="Currency 3 2" xfId="23"/>
    <cellStyle name="Hyperlink" xfId="31" builtinId="8"/>
    <cellStyle name="Normal" xfId="0" builtinId="0"/>
    <cellStyle name="Normal 10" xfId="2"/>
    <cellStyle name="Normal 2" xfId="3"/>
    <cellStyle name="Normal 2 2" xfId="16"/>
    <cellStyle name="Normal 2 3" xfId="17"/>
    <cellStyle name="Normal 20" xfId="18"/>
    <cellStyle name="Normal 21" xfId="19"/>
    <cellStyle name="Normal 21 2" xfId="24"/>
    <cellStyle name="Normal 3" xfId="4"/>
    <cellStyle name="Normal 3 2" xfId="10"/>
    <cellStyle name="Normal 4" xfId="5"/>
    <cellStyle name="Normal 4 2" xfId="6"/>
    <cellStyle name="Normal 5" xfId="7"/>
    <cellStyle name="Normal 5 2" xfId="8"/>
    <cellStyle name="Normal 6" xfId="9"/>
    <cellStyle name="Normal 6 2" xfId="11"/>
    <cellStyle name="Normal 7" xfId="29"/>
    <cellStyle name="Normal 7 2" xfId="20"/>
    <cellStyle name="Normal 7 3" xfId="25"/>
    <cellStyle name="Normal 8" xfId="30"/>
    <cellStyle name="Normal 8 2" xfId="26"/>
    <cellStyle name="Normal 8 2 2" xfId="28"/>
    <cellStyle name="Normal 9" xfId="27"/>
    <cellStyle name="Percent" xfId="32" builtinId="5"/>
    <cellStyle name="Percent 2" xfId="21"/>
    <cellStyle name="Percent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ovoco.com/news/irs-publishes-2018-caps-lihtcs-bonds" TargetMode="External"/><Relationship Id="rId13" Type="http://schemas.openxmlformats.org/officeDocument/2006/relationships/hyperlink" Target="https://www.novoco.com/resource-centers/affordable-housing-tax-credits/application-allocation/state-lihtc-allocating-agencies/2018-federal-lihtc-information-state" TargetMode="External"/><Relationship Id="rId18" Type="http://schemas.openxmlformats.org/officeDocument/2006/relationships/hyperlink" Target="https://www.novoco.com/resource-centers/affordable-housing-tax-credits/application-allocation/state-lihtc-allocating-agencies/2018-federal-lihtc-information-state" TargetMode="External"/><Relationship Id="rId26" Type="http://schemas.openxmlformats.org/officeDocument/2006/relationships/hyperlink" Target="https://www.novoco.com/news/irs-publishes-2018-caps-lihtcs-bonds" TargetMode="External"/><Relationship Id="rId3" Type="http://schemas.openxmlformats.org/officeDocument/2006/relationships/hyperlink" Target="https://www.novoco.com/resource-centers/affordable-housing-tax-credits/application-allocation/state-lihtc-allocating-agencies/2018-federal-lihtc-information-state" TargetMode="External"/><Relationship Id="rId21" Type="http://schemas.openxmlformats.org/officeDocument/2006/relationships/hyperlink" Target="https://www.novoco.com/news/irs-publishes-2018-caps-lihtcs-bonds" TargetMode="External"/><Relationship Id="rId34" Type="http://schemas.openxmlformats.org/officeDocument/2006/relationships/printerSettings" Target="../printerSettings/printerSettings3.bin"/><Relationship Id="rId7" Type="http://schemas.openxmlformats.org/officeDocument/2006/relationships/hyperlink" Target="https://www.novoco.com/news/irs-publishes-2018-caps-lihtcs-bonds" TargetMode="External"/><Relationship Id="rId12" Type="http://schemas.openxmlformats.org/officeDocument/2006/relationships/hyperlink" Target="https://www.novoco.com/news/irs-publishes-2018-caps-lihtcs-bonds" TargetMode="External"/><Relationship Id="rId17" Type="http://schemas.openxmlformats.org/officeDocument/2006/relationships/hyperlink" Target="https://www.novoco.com/resource-centers/affordable-housing-tax-credits/application-allocation/state-lihtc-allocating-agencies/2018-federal-lihtc-information-state" TargetMode="External"/><Relationship Id="rId25" Type="http://schemas.openxmlformats.org/officeDocument/2006/relationships/hyperlink" Target="https://www.novoco.com/news/irs-publishes-2018-caps-lihtcs-bonds" TargetMode="External"/><Relationship Id="rId33" Type="http://schemas.openxmlformats.org/officeDocument/2006/relationships/hyperlink" Target="https://www.novoco.com/resource-centers/affordable-housing-tax-credits/application-allocation/state-lihtc-allocating-agencies/2018-federal-lihtc-information-state" TargetMode="External"/><Relationship Id="rId2" Type="http://schemas.openxmlformats.org/officeDocument/2006/relationships/hyperlink" Target="https://www.novoco.com/resource-centers/affordable-housing-tax-credits/application-allocation/state-lihtc-allocating-agencies/2018-federal-lihtc-information-state" TargetMode="External"/><Relationship Id="rId16" Type="http://schemas.openxmlformats.org/officeDocument/2006/relationships/hyperlink" Target="https://www.novoco.com/resource-centers/affordable-housing-tax-credits/application-allocation/state-lihtc-allocating-agencies/2018-federal-lihtc-information-state" TargetMode="External"/><Relationship Id="rId20" Type="http://schemas.openxmlformats.org/officeDocument/2006/relationships/hyperlink" Target="https://www.novoco.com/news/irs-publishes-2018-caps-lihtcs-bonds" TargetMode="External"/><Relationship Id="rId29" Type="http://schemas.openxmlformats.org/officeDocument/2006/relationships/hyperlink" Target="https://www.novoco.com/resource-centers/affordable-housing-tax-credits/application-allocation/state-lihtc-allocating-agencies/2018-federal-lihtc-information-state" TargetMode="External"/><Relationship Id="rId1" Type="http://schemas.openxmlformats.org/officeDocument/2006/relationships/hyperlink" Target="https://www.novoco.com/resource-centers/affordable-housing-tax-credits/application-allocation/state-lihtc-allocating-agencies/2018-federal-lihtc-information-state" TargetMode="External"/><Relationship Id="rId6" Type="http://schemas.openxmlformats.org/officeDocument/2006/relationships/hyperlink" Target="https://www.novoco.com/news/irs-publishes-2018-caps-lihtcs-bonds" TargetMode="External"/><Relationship Id="rId11" Type="http://schemas.openxmlformats.org/officeDocument/2006/relationships/hyperlink" Target="https://shnny.org/fundingguide/low-income-housing-tax-credits-9-lihtc/" TargetMode="External"/><Relationship Id="rId24" Type="http://schemas.openxmlformats.org/officeDocument/2006/relationships/hyperlink" Target="https://www.novoco.com/resource-centers/affordable-housing-tax-credits/application-allocation/state-lihtc-allocating-agencies/2018-federal-lihtc-information-state" TargetMode="External"/><Relationship Id="rId32" Type="http://schemas.openxmlformats.org/officeDocument/2006/relationships/hyperlink" Target="https://www.novoco.com/news/irs-publishes-2018-caps-lihtcs-bonds" TargetMode="External"/><Relationship Id="rId5" Type="http://schemas.openxmlformats.org/officeDocument/2006/relationships/hyperlink" Target="https://www.novoco.com/resource-centers/affordable-housing-tax-credits/application-allocation/state-lihtc-allocating-agencies/2018-federal-lihtc-information-state" TargetMode="External"/><Relationship Id="rId15" Type="http://schemas.openxmlformats.org/officeDocument/2006/relationships/hyperlink" Target="https://www.novoco.com/news/irs-publishes-2018-caps-lihtcs-bonds" TargetMode="External"/><Relationship Id="rId23" Type="http://schemas.openxmlformats.org/officeDocument/2006/relationships/hyperlink" Target="https://www.novoco.com/news/irs-publishes-2018-caps-lihtcs-bonds" TargetMode="External"/><Relationship Id="rId28" Type="http://schemas.openxmlformats.org/officeDocument/2006/relationships/hyperlink" Target="https://www.novoco.com/news/irs-publishes-2018-caps-lihtcs-bonds" TargetMode="External"/><Relationship Id="rId10" Type="http://schemas.openxmlformats.org/officeDocument/2006/relationships/hyperlink" Target="https://www.novoco.com/resource-centers/affordable-housing-tax-credits/application-allocation/state-lihtc-allocating-agencies/2018-federal-lihtc-information-state" TargetMode="External"/><Relationship Id="rId19" Type="http://schemas.openxmlformats.org/officeDocument/2006/relationships/hyperlink" Target="https://www.novoco.com/resource-centers/affordable-housing-tax-credits/application-allocation/state-lihtc-allocating-agencies/2018-federal-lihtc-information-state" TargetMode="External"/><Relationship Id="rId31" Type="http://schemas.openxmlformats.org/officeDocument/2006/relationships/hyperlink" Target="https://www.novoco.com/news/irs-publishes-2018-caps-lihtcs-bonds" TargetMode="External"/><Relationship Id="rId4" Type="http://schemas.openxmlformats.org/officeDocument/2006/relationships/hyperlink" Target="https://www.chfa.org/developers/tax-credit-program/lihtc/" TargetMode="External"/><Relationship Id="rId9" Type="http://schemas.openxmlformats.org/officeDocument/2006/relationships/hyperlink" Target="https://www.novoco.com/resource-centers/affordable-housing-tax-credits/application-allocation/state-lihtc-allocating-agencies/2018-federal-lihtc-information-state" TargetMode="External"/><Relationship Id="rId14" Type="http://schemas.openxmlformats.org/officeDocument/2006/relationships/hyperlink" Target="https://www.novoco.com/news/irs-publishes-2018-caps-lihtcs-bonds" TargetMode="External"/><Relationship Id="rId22" Type="http://schemas.openxmlformats.org/officeDocument/2006/relationships/hyperlink" Target="https://www.novoco.com/news/irs-publishes-2018-caps-lihtcs-bonds" TargetMode="External"/><Relationship Id="rId27" Type="http://schemas.openxmlformats.org/officeDocument/2006/relationships/hyperlink" Target="https://www.novoco.com/resource-centers/affordable-housing-tax-credits/application-allocation/state-lihtc-allocating-agencies/2018-federal-lihtc-information-state" TargetMode="External"/><Relationship Id="rId30" Type="http://schemas.openxmlformats.org/officeDocument/2006/relationships/hyperlink" Target="https://www.novoco.com/news/irs-publishes-2018-caps-lihtcs-bond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tabSelected="1" zoomScaleNormal="100" workbookViewId="0">
      <pane xSplit="3" ySplit="3" topLeftCell="D4" activePane="bottomRight" state="frozen"/>
      <selection activeCell="AB52" sqref="AB52"/>
      <selection pane="topRight" activeCell="AB52" sqref="AB52"/>
      <selection pane="bottomLeft" activeCell="AB52" sqref="AB52"/>
      <selection pane="bottomRight" activeCell="J68" sqref="J68"/>
    </sheetView>
  </sheetViews>
  <sheetFormatPr defaultColWidth="15" defaultRowHeight="14.5" x14ac:dyDescent="0.35"/>
  <cols>
    <col min="1" max="1" width="15" style="19"/>
    <col min="2" max="3" width="0" style="19" hidden="1" customWidth="1"/>
    <col min="4" max="4" width="15" style="19"/>
    <col min="5" max="5" width="0" style="19" hidden="1" customWidth="1"/>
    <col min="6" max="6" width="15" style="19" hidden="1" customWidth="1"/>
    <col min="7" max="7" width="15" style="19"/>
    <col min="8" max="8" width="15" style="81"/>
    <col min="9" max="16384" width="15" style="19"/>
  </cols>
  <sheetData>
    <row r="1" spans="1:31" ht="32.25" customHeight="1" thickBot="1" x14ac:dyDescent="0.6">
      <c r="A1" s="105" t="s">
        <v>119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7"/>
    </row>
    <row r="2" spans="1:31" ht="33" customHeight="1" thickBot="1" x14ac:dyDescent="0.4">
      <c r="A2" s="98" t="s">
        <v>117</v>
      </c>
      <c r="B2" s="98" t="s">
        <v>30</v>
      </c>
      <c r="C2" s="98" t="s">
        <v>36</v>
      </c>
      <c r="D2" s="98" t="s">
        <v>67</v>
      </c>
      <c r="E2" s="98" t="s">
        <v>71</v>
      </c>
      <c r="F2" s="98" t="s">
        <v>74</v>
      </c>
      <c r="G2" s="98" t="s">
        <v>109</v>
      </c>
      <c r="H2" s="98" t="s">
        <v>146</v>
      </c>
      <c r="I2" s="98" t="s">
        <v>110</v>
      </c>
      <c r="J2" s="108" t="s">
        <v>143</v>
      </c>
      <c r="K2" s="109"/>
      <c r="L2" s="109"/>
      <c r="M2" s="109"/>
      <c r="N2" s="109"/>
      <c r="O2" s="109"/>
      <c r="P2" s="110"/>
      <c r="Q2" s="108" t="s">
        <v>41</v>
      </c>
      <c r="R2" s="109"/>
      <c r="S2" s="109"/>
      <c r="T2" s="109"/>
      <c r="U2" s="110"/>
      <c r="V2" s="108" t="s">
        <v>42</v>
      </c>
      <c r="W2" s="109"/>
      <c r="X2" s="109"/>
      <c r="Y2" s="109"/>
      <c r="Z2" s="109"/>
      <c r="AA2" s="109"/>
      <c r="AB2" s="109"/>
      <c r="AC2" s="102" t="s">
        <v>113</v>
      </c>
      <c r="AD2" s="103"/>
      <c r="AE2" s="104"/>
    </row>
    <row r="3" spans="1:31" s="50" customFormat="1" ht="104.25" customHeight="1" x14ac:dyDescent="0.3">
      <c r="A3" s="99"/>
      <c r="B3" s="99"/>
      <c r="C3" s="99"/>
      <c r="D3" s="99"/>
      <c r="E3" s="99"/>
      <c r="F3" s="99"/>
      <c r="G3" s="99"/>
      <c r="H3" s="99"/>
      <c r="I3" s="99"/>
      <c r="J3" s="48" t="s">
        <v>151</v>
      </c>
      <c r="K3" s="48" t="s">
        <v>111</v>
      </c>
      <c r="L3" s="48" t="s">
        <v>153</v>
      </c>
      <c r="M3" s="48" t="s">
        <v>126</v>
      </c>
      <c r="N3" s="48" t="s">
        <v>108</v>
      </c>
      <c r="O3" s="48" t="s">
        <v>129</v>
      </c>
      <c r="P3" s="48" t="s">
        <v>121</v>
      </c>
      <c r="Q3" s="48" t="s">
        <v>151</v>
      </c>
      <c r="R3" s="48" t="s">
        <v>111</v>
      </c>
      <c r="S3" s="48" t="s">
        <v>153</v>
      </c>
      <c r="T3" s="48" t="s">
        <v>126</v>
      </c>
      <c r="U3" s="48" t="s">
        <v>144</v>
      </c>
      <c r="V3" s="48" t="s">
        <v>151</v>
      </c>
      <c r="W3" s="48" t="s">
        <v>111</v>
      </c>
      <c r="X3" s="48" t="s">
        <v>153</v>
      </c>
      <c r="Y3" s="48" t="s">
        <v>126</v>
      </c>
      <c r="Z3" s="48" t="s">
        <v>108</v>
      </c>
      <c r="AA3" s="48" t="s">
        <v>144</v>
      </c>
      <c r="AB3" s="48" t="s">
        <v>129</v>
      </c>
      <c r="AC3" s="48" t="s">
        <v>114</v>
      </c>
      <c r="AD3" s="48" t="s">
        <v>140</v>
      </c>
      <c r="AE3" s="49" t="s">
        <v>115</v>
      </c>
    </row>
    <row r="4" spans="1:31" x14ac:dyDescent="0.35">
      <c r="A4" s="29" t="s">
        <v>0</v>
      </c>
      <c r="B4" s="29" t="s">
        <v>31</v>
      </c>
      <c r="C4" s="30">
        <v>2018</v>
      </c>
      <c r="D4" s="29">
        <v>2018</v>
      </c>
      <c r="E4" s="29" t="s">
        <v>73</v>
      </c>
      <c r="F4" s="29" t="s">
        <v>78</v>
      </c>
      <c r="G4" s="31">
        <v>11600000</v>
      </c>
      <c r="H4" s="93" t="s">
        <v>73</v>
      </c>
      <c r="I4" s="31" t="s">
        <v>73</v>
      </c>
      <c r="J4" s="34" t="s">
        <v>148</v>
      </c>
      <c r="K4" s="29" t="s">
        <v>150</v>
      </c>
      <c r="L4" s="34" t="s">
        <v>150</v>
      </c>
      <c r="M4" s="34" t="s">
        <v>150</v>
      </c>
      <c r="N4" s="29" t="s">
        <v>149</v>
      </c>
      <c r="O4" s="29" t="s">
        <v>150</v>
      </c>
      <c r="P4" s="29" t="s">
        <v>150</v>
      </c>
      <c r="Q4" s="34" t="s">
        <v>150</v>
      </c>
      <c r="R4" s="29" t="s">
        <v>150</v>
      </c>
      <c r="S4" s="29" t="s">
        <v>150</v>
      </c>
      <c r="T4" s="29" t="s">
        <v>149</v>
      </c>
      <c r="U4" s="34" t="s">
        <v>150</v>
      </c>
      <c r="V4" s="29" t="s">
        <v>150</v>
      </c>
      <c r="W4" s="29" t="s">
        <v>149</v>
      </c>
      <c r="X4" s="29" t="s">
        <v>150</v>
      </c>
      <c r="Y4" s="29" t="s">
        <v>150</v>
      </c>
      <c r="Z4" s="29" t="s">
        <v>150</v>
      </c>
      <c r="AA4" s="29" t="s">
        <v>150</v>
      </c>
      <c r="AB4" s="29" t="s">
        <v>150</v>
      </c>
      <c r="AC4" s="2" t="s">
        <v>150</v>
      </c>
      <c r="AD4" s="2" t="s">
        <v>150</v>
      </c>
      <c r="AE4" s="2" t="s">
        <v>150</v>
      </c>
    </row>
    <row r="5" spans="1:31" x14ac:dyDescent="0.35">
      <c r="A5" s="29" t="s">
        <v>63</v>
      </c>
      <c r="B5" s="29" t="s">
        <v>31</v>
      </c>
      <c r="C5" s="30">
        <v>2018</v>
      </c>
      <c r="D5" s="29">
        <v>2018</v>
      </c>
      <c r="E5" s="29" t="s">
        <v>73</v>
      </c>
      <c r="F5" s="29" t="s">
        <v>77</v>
      </c>
      <c r="G5" s="31">
        <v>2765000</v>
      </c>
      <c r="H5" s="93" t="s">
        <v>73</v>
      </c>
      <c r="I5" s="31" t="s">
        <v>73</v>
      </c>
      <c r="J5" s="34" t="s">
        <v>148</v>
      </c>
      <c r="K5" s="29" t="s">
        <v>149</v>
      </c>
      <c r="L5" s="34" t="s">
        <v>150</v>
      </c>
      <c r="M5" s="34" t="s">
        <v>150</v>
      </c>
      <c r="N5" s="29" t="s">
        <v>150</v>
      </c>
      <c r="O5" s="29" t="s">
        <v>150</v>
      </c>
      <c r="P5" s="29" t="s">
        <v>150</v>
      </c>
      <c r="Q5" s="34" t="s">
        <v>147</v>
      </c>
      <c r="R5" s="29" t="s">
        <v>149</v>
      </c>
      <c r="S5" s="29" t="s">
        <v>149</v>
      </c>
      <c r="T5" s="29" t="s">
        <v>150</v>
      </c>
      <c r="U5" s="34" t="s">
        <v>150</v>
      </c>
      <c r="V5" s="29" t="s">
        <v>148</v>
      </c>
      <c r="W5" s="29" t="s">
        <v>149</v>
      </c>
      <c r="X5" s="29" t="s">
        <v>149</v>
      </c>
      <c r="Y5" s="29" t="s">
        <v>149</v>
      </c>
      <c r="Z5" s="29" t="s">
        <v>149</v>
      </c>
      <c r="AA5" s="29" t="s">
        <v>149</v>
      </c>
      <c r="AB5" s="29" t="s">
        <v>150</v>
      </c>
      <c r="AC5" s="2" t="s">
        <v>150</v>
      </c>
      <c r="AD5" s="2" t="s">
        <v>150</v>
      </c>
      <c r="AE5" s="2" t="s">
        <v>150</v>
      </c>
    </row>
    <row r="6" spans="1:31" x14ac:dyDescent="0.35">
      <c r="A6" s="29" t="s">
        <v>61</v>
      </c>
      <c r="B6" s="29" t="s">
        <v>33</v>
      </c>
      <c r="C6" s="32">
        <v>2018</v>
      </c>
      <c r="D6" s="33">
        <v>2018</v>
      </c>
      <c r="E6" s="34" t="s">
        <v>72</v>
      </c>
      <c r="F6" s="34"/>
      <c r="G6" s="31">
        <v>16634570</v>
      </c>
      <c r="H6" s="93" t="s">
        <v>37</v>
      </c>
      <c r="I6" s="31" t="s">
        <v>73</v>
      </c>
      <c r="J6" s="34" t="s">
        <v>147</v>
      </c>
      <c r="K6" s="29" t="s">
        <v>149</v>
      </c>
      <c r="L6" s="34" t="s">
        <v>149</v>
      </c>
      <c r="M6" s="34" t="s">
        <v>149</v>
      </c>
      <c r="N6" s="29" t="s">
        <v>150</v>
      </c>
      <c r="O6" s="29" t="s">
        <v>150</v>
      </c>
      <c r="P6" s="29" t="s">
        <v>150</v>
      </c>
      <c r="Q6" s="34" t="s">
        <v>148</v>
      </c>
      <c r="R6" s="29" t="s">
        <v>149</v>
      </c>
      <c r="S6" s="29" t="s">
        <v>150</v>
      </c>
      <c r="T6" s="29" t="s">
        <v>150</v>
      </c>
      <c r="U6" s="34" t="s">
        <v>149</v>
      </c>
      <c r="V6" s="29" t="s">
        <v>150</v>
      </c>
      <c r="W6" s="29" t="s">
        <v>149</v>
      </c>
      <c r="X6" s="29" t="s">
        <v>150</v>
      </c>
      <c r="Y6" s="29" t="s">
        <v>149</v>
      </c>
      <c r="Z6" s="29" t="s">
        <v>150</v>
      </c>
      <c r="AA6" s="29" t="s">
        <v>150</v>
      </c>
      <c r="AB6" s="29" t="s">
        <v>150</v>
      </c>
      <c r="AC6" s="2" t="s">
        <v>150</v>
      </c>
      <c r="AD6" s="2" t="s">
        <v>150</v>
      </c>
      <c r="AE6" s="2" t="s">
        <v>150</v>
      </c>
    </row>
    <row r="7" spans="1:31" x14ac:dyDescent="0.35">
      <c r="A7" s="29" t="s">
        <v>1</v>
      </c>
      <c r="B7" s="29" t="s">
        <v>31</v>
      </c>
      <c r="C7" s="30">
        <v>2018</v>
      </c>
      <c r="D7" s="29">
        <v>2018</v>
      </c>
      <c r="E7" s="29" t="s">
        <v>73</v>
      </c>
      <c r="F7" s="29" t="s">
        <v>76</v>
      </c>
      <c r="G7" s="31">
        <v>7229520</v>
      </c>
      <c r="H7" s="93" t="s">
        <v>73</v>
      </c>
      <c r="I7" s="31">
        <v>250000</v>
      </c>
      <c r="J7" s="34" t="s">
        <v>148</v>
      </c>
      <c r="K7" s="29" t="s">
        <v>150</v>
      </c>
      <c r="L7" s="34" t="s">
        <v>150</v>
      </c>
      <c r="M7" s="34" t="s">
        <v>150</v>
      </c>
      <c r="N7" s="29" t="s">
        <v>150</v>
      </c>
      <c r="O7" s="29" t="s">
        <v>150</v>
      </c>
      <c r="P7" s="29" t="s">
        <v>150</v>
      </c>
      <c r="Q7" s="34" t="s">
        <v>150</v>
      </c>
      <c r="R7" s="29" t="s">
        <v>150</v>
      </c>
      <c r="S7" s="29" t="s">
        <v>150</v>
      </c>
      <c r="T7" s="29" t="s">
        <v>150</v>
      </c>
      <c r="U7" s="34" t="s">
        <v>150</v>
      </c>
      <c r="V7" s="29" t="s">
        <v>147</v>
      </c>
      <c r="W7" s="29" t="s">
        <v>149</v>
      </c>
      <c r="X7" s="29" t="s">
        <v>150</v>
      </c>
      <c r="Y7" s="29" t="s">
        <v>149</v>
      </c>
      <c r="Z7" s="29" t="s">
        <v>149</v>
      </c>
      <c r="AA7" s="29" t="s">
        <v>150</v>
      </c>
      <c r="AB7" s="29" t="s">
        <v>150</v>
      </c>
      <c r="AC7" s="2" t="s">
        <v>150</v>
      </c>
      <c r="AD7" s="2" t="s">
        <v>150</v>
      </c>
      <c r="AE7" s="2" t="s">
        <v>150</v>
      </c>
    </row>
    <row r="8" spans="1:31" x14ac:dyDescent="0.35">
      <c r="A8" s="29" t="s">
        <v>62</v>
      </c>
      <c r="B8" s="29" t="s">
        <v>33</v>
      </c>
      <c r="C8" s="30">
        <v>2018</v>
      </c>
      <c r="D8" s="29">
        <v>2018</v>
      </c>
      <c r="E8" s="29" t="s">
        <v>73</v>
      </c>
      <c r="F8" s="29" t="s">
        <v>77</v>
      </c>
      <c r="G8" s="31">
        <v>94825964</v>
      </c>
      <c r="H8" s="93" t="s">
        <v>73</v>
      </c>
      <c r="I8" s="31" t="s">
        <v>37</v>
      </c>
      <c r="J8" s="34" t="s">
        <v>148</v>
      </c>
      <c r="K8" s="29" t="s">
        <v>149</v>
      </c>
      <c r="L8" s="34" t="s">
        <v>150</v>
      </c>
      <c r="M8" s="34" t="s">
        <v>150</v>
      </c>
      <c r="N8" s="29" t="s">
        <v>150</v>
      </c>
      <c r="O8" s="29" t="s">
        <v>150</v>
      </c>
      <c r="P8" s="29" t="s">
        <v>150</v>
      </c>
      <c r="Q8" s="34" t="s">
        <v>148</v>
      </c>
      <c r="R8" s="29" t="s">
        <v>149</v>
      </c>
      <c r="S8" s="29" t="s">
        <v>150</v>
      </c>
      <c r="T8" s="29" t="s">
        <v>150</v>
      </c>
      <c r="U8" s="34" t="s">
        <v>149</v>
      </c>
      <c r="V8" s="29" t="s">
        <v>147</v>
      </c>
      <c r="W8" s="29" t="s">
        <v>149</v>
      </c>
      <c r="X8" s="29" t="s">
        <v>150</v>
      </c>
      <c r="Y8" s="29" t="s">
        <v>149</v>
      </c>
      <c r="Z8" s="29" t="s">
        <v>150</v>
      </c>
      <c r="AA8" s="29" t="s">
        <v>150</v>
      </c>
      <c r="AB8" s="29" t="s">
        <v>150</v>
      </c>
      <c r="AC8" s="2" t="s">
        <v>150</v>
      </c>
      <c r="AD8" s="2" t="s">
        <v>150</v>
      </c>
      <c r="AE8" s="2" t="s">
        <v>150</v>
      </c>
    </row>
    <row r="9" spans="1:31" x14ac:dyDescent="0.35">
      <c r="A9" s="29" t="s">
        <v>2</v>
      </c>
      <c r="B9" s="29" t="s">
        <v>31</v>
      </c>
      <c r="C9" s="30">
        <v>2018</v>
      </c>
      <c r="D9" s="29">
        <v>2018</v>
      </c>
      <c r="E9" s="29" t="s">
        <v>72</v>
      </c>
      <c r="F9" s="29"/>
      <c r="G9" s="31">
        <v>13000000</v>
      </c>
      <c r="H9" s="93" t="s">
        <v>73</v>
      </c>
      <c r="I9" s="31">
        <v>5000000</v>
      </c>
      <c r="J9" s="34" t="s">
        <v>148</v>
      </c>
      <c r="K9" s="29" t="s">
        <v>150</v>
      </c>
      <c r="L9" s="34" t="s">
        <v>150</v>
      </c>
      <c r="M9" s="34" t="s">
        <v>150</v>
      </c>
      <c r="N9" s="29" t="s">
        <v>150</v>
      </c>
      <c r="O9" s="29" t="s">
        <v>150</v>
      </c>
      <c r="P9" s="29" t="s">
        <v>150</v>
      </c>
      <c r="Q9" s="34" t="s">
        <v>148</v>
      </c>
      <c r="R9" s="29" t="s">
        <v>149</v>
      </c>
      <c r="S9" s="29" t="s">
        <v>150</v>
      </c>
      <c r="T9" s="29" t="s">
        <v>150</v>
      </c>
      <c r="U9" s="34" t="s">
        <v>150</v>
      </c>
      <c r="V9" s="29" t="s">
        <v>147</v>
      </c>
      <c r="W9" s="29" t="s">
        <v>149</v>
      </c>
      <c r="X9" s="29" t="s">
        <v>150</v>
      </c>
      <c r="Y9" s="29" t="s">
        <v>150</v>
      </c>
      <c r="Z9" s="29" t="s">
        <v>149</v>
      </c>
      <c r="AA9" s="29" t="s">
        <v>149</v>
      </c>
      <c r="AB9" s="29" t="s">
        <v>150</v>
      </c>
      <c r="AC9" s="2" t="s">
        <v>150</v>
      </c>
      <c r="AD9" s="2" t="s">
        <v>150</v>
      </c>
      <c r="AE9" s="2" t="s">
        <v>150</v>
      </c>
    </row>
    <row r="10" spans="1:31" x14ac:dyDescent="0.35">
      <c r="A10" s="29" t="s">
        <v>64</v>
      </c>
      <c r="B10" s="29" t="s">
        <v>31</v>
      </c>
      <c r="C10" s="30">
        <v>2018</v>
      </c>
      <c r="D10" s="29">
        <v>2018</v>
      </c>
      <c r="E10" s="29" t="s">
        <v>73</v>
      </c>
      <c r="F10" s="29" t="s">
        <v>78</v>
      </c>
      <c r="G10" s="31">
        <v>8400000</v>
      </c>
      <c r="H10" s="93" t="s">
        <v>73</v>
      </c>
      <c r="I10" s="31">
        <v>10000000</v>
      </c>
      <c r="J10" s="34" t="s">
        <v>148</v>
      </c>
      <c r="K10" s="29" t="s">
        <v>150</v>
      </c>
      <c r="L10" s="34" t="s">
        <v>150</v>
      </c>
      <c r="M10" s="34" t="s">
        <v>150</v>
      </c>
      <c r="N10" s="29" t="s">
        <v>150</v>
      </c>
      <c r="O10" s="29" t="s">
        <v>150</v>
      </c>
      <c r="P10" s="29" t="s">
        <v>150</v>
      </c>
      <c r="Q10" s="34" t="s">
        <v>150</v>
      </c>
      <c r="R10" s="29" t="s">
        <v>150</v>
      </c>
      <c r="S10" s="29" t="s">
        <v>150</v>
      </c>
      <c r="T10" s="29" t="s">
        <v>150</v>
      </c>
      <c r="U10" s="34" t="s">
        <v>150</v>
      </c>
      <c r="V10" s="29" t="s">
        <v>147</v>
      </c>
      <c r="W10" s="29" t="s">
        <v>149</v>
      </c>
      <c r="X10" s="29" t="s">
        <v>150</v>
      </c>
      <c r="Y10" s="29" t="s">
        <v>149</v>
      </c>
      <c r="Z10" s="29" t="s">
        <v>149</v>
      </c>
      <c r="AA10" s="29" t="s">
        <v>149</v>
      </c>
      <c r="AB10" s="29" t="s">
        <v>149</v>
      </c>
      <c r="AC10" s="2" t="s">
        <v>150</v>
      </c>
      <c r="AD10" s="2" t="s">
        <v>150</v>
      </c>
      <c r="AE10" s="2" t="s">
        <v>150</v>
      </c>
    </row>
    <row r="11" spans="1:31" x14ac:dyDescent="0.35">
      <c r="A11" s="29" t="s">
        <v>3</v>
      </c>
      <c r="B11" s="29" t="s">
        <v>31</v>
      </c>
      <c r="C11" s="30">
        <v>2018</v>
      </c>
      <c r="D11" s="29">
        <v>2018</v>
      </c>
      <c r="E11" s="34" t="s">
        <v>72</v>
      </c>
      <c r="F11" s="29"/>
      <c r="G11" s="31">
        <v>2557322</v>
      </c>
      <c r="H11" s="93" t="s">
        <v>73</v>
      </c>
      <c r="I11" s="31" t="s">
        <v>73</v>
      </c>
      <c r="J11" s="34" t="s">
        <v>147</v>
      </c>
      <c r="K11" s="29" t="s">
        <v>149</v>
      </c>
      <c r="L11" s="34" t="s">
        <v>149</v>
      </c>
      <c r="M11" s="34" t="s">
        <v>150</v>
      </c>
      <c r="N11" s="29" t="s">
        <v>150</v>
      </c>
      <c r="O11" s="29" t="s">
        <v>150</v>
      </c>
      <c r="P11" s="29" t="s">
        <v>150</v>
      </c>
      <c r="Q11" s="34" t="s">
        <v>150</v>
      </c>
      <c r="R11" s="29" t="s">
        <v>150</v>
      </c>
      <c r="S11" s="29" t="s">
        <v>150</v>
      </c>
      <c r="T11" s="29" t="s">
        <v>150</v>
      </c>
      <c r="U11" s="34" t="s">
        <v>150</v>
      </c>
      <c r="V11" s="29" t="s">
        <v>148</v>
      </c>
      <c r="W11" s="29" t="s">
        <v>149</v>
      </c>
      <c r="X11" s="29" t="s">
        <v>150</v>
      </c>
      <c r="Y11" s="29" t="s">
        <v>149</v>
      </c>
      <c r="Z11" s="29" t="s">
        <v>150</v>
      </c>
      <c r="AA11" s="29" t="s">
        <v>150</v>
      </c>
      <c r="AB11" s="29" t="s">
        <v>149</v>
      </c>
      <c r="AC11" s="2" t="s">
        <v>150</v>
      </c>
      <c r="AD11" s="2" t="s">
        <v>150</v>
      </c>
      <c r="AE11" s="2" t="s">
        <v>150</v>
      </c>
    </row>
    <row r="12" spans="1:31" x14ac:dyDescent="0.35">
      <c r="A12" s="29" t="s">
        <v>65</v>
      </c>
      <c r="B12" s="29" t="s">
        <v>33</v>
      </c>
      <c r="C12" s="30">
        <v>2017</v>
      </c>
      <c r="D12" s="33" t="s">
        <v>68</v>
      </c>
      <c r="E12" s="29" t="s">
        <v>73</v>
      </c>
      <c r="F12" s="34" t="s">
        <v>76</v>
      </c>
      <c r="G12" s="31">
        <v>2765000</v>
      </c>
      <c r="H12" s="93" t="s">
        <v>37</v>
      </c>
      <c r="I12" s="31" t="s">
        <v>37</v>
      </c>
      <c r="J12" s="34" t="s">
        <v>148</v>
      </c>
      <c r="K12" s="29" t="s">
        <v>149</v>
      </c>
      <c r="L12" s="34" t="s">
        <v>150</v>
      </c>
      <c r="M12" s="34" t="s">
        <v>149</v>
      </c>
      <c r="N12" s="29" t="s">
        <v>149</v>
      </c>
      <c r="O12" s="29" t="s">
        <v>150</v>
      </c>
      <c r="P12" s="29" t="s">
        <v>150</v>
      </c>
      <c r="Q12" s="34" t="s">
        <v>148</v>
      </c>
      <c r="R12" s="29" t="s">
        <v>149</v>
      </c>
      <c r="S12" s="29" t="s">
        <v>150</v>
      </c>
      <c r="T12" s="29" t="s">
        <v>150</v>
      </c>
      <c r="U12" s="34" t="s">
        <v>150</v>
      </c>
      <c r="V12" s="29" t="s">
        <v>147</v>
      </c>
      <c r="W12" s="29" t="s">
        <v>149</v>
      </c>
      <c r="X12" s="29" t="s">
        <v>150</v>
      </c>
      <c r="Y12" s="29" t="s">
        <v>149</v>
      </c>
      <c r="Z12" s="29" t="s">
        <v>149</v>
      </c>
      <c r="AA12" s="29" t="s">
        <v>150</v>
      </c>
      <c r="AB12" s="29" t="s">
        <v>150</v>
      </c>
      <c r="AC12" s="2" t="s">
        <v>150</v>
      </c>
      <c r="AD12" s="2" t="s">
        <v>150</v>
      </c>
      <c r="AE12" s="2" t="s">
        <v>150</v>
      </c>
    </row>
    <row r="13" spans="1:31" x14ac:dyDescent="0.35">
      <c r="A13" s="2" t="s">
        <v>66</v>
      </c>
      <c r="B13" s="2" t="s">
        <v>33</v>
      </c>
      <c r="C13" s="35">
        <v>2018</v>
      </c>
      <c r="D13" s="2">
        <v>2018</v>
      </c>
      <c r="E13" s="2" t="s">
        <v>73</v>
      </c>
      <c r="F13" s="2" t="s">
        <v>76</v>
      </c>
      <c r="G13" s="36">
        <v>51118380</v>
      </c>
      <c r="H13" s="93" t="s">
        <v>73</v>
      </c>
      <c r="I13" s="31" t="s">
        <v>37</v>
      </c>
      <c r="J13" s="34" t="s">
        <v>148</v>
      </c>
      <c r="K13" s="29" t="s">
        <v>150</v>
      </c>
      <c r="L13" s="34" t="s">
        <v>150</v>
      </c>
      <c r="M13" s="34" t="s">
        <v>150</v>
      </c>
      <c r="N13" s="29" t="s">
        <v>150</v>
      </c>
      <c r="O13" s="29" t="s">
        <v>150</v>
      </c>
      <c r="P13" s="29" t="s">
        <v>150</v>
      </c>
      <c r="Q13" s="34" t="s">
        <v>150</v>
      </c>
      <c r="R13" s="29" t="s">
        <v>149</v>
      </c>
      <c r="S13" s="29" t="s">
        <v>150</v>
      </c>
      <c r="T13" s="29" t="s">
        <v>150</v>
      </c>
      <c r="U13" s="34" t="s">
        <v>150</v>
      </c>
      <c r="V13" s="29" t="s">
        <v>150</v>
      </c>
      <c r="W13" s="2" t="s">
        <v>150</v>
      </c>
      <c r="X13" s="29" t="s">
        <v>150</v>
      </c>
      <c r="Y13" s="29" t="s">
        <v>150</v>
      </c>
      <c r="Z13" s="29" t="s">
        <v>150</v>
      </c>
      <c r="AA13" s="29" t="s">
        <v>150</v>
      </c>
      <c r="AB13" s="29" t="s">
        <v>150</v>
      </c>
      <c r="AC13" s="2" t="s">
        <v>150</v>
      </c>
      <c r="AD13" s="2" t="s">
        <v>150</v>
      </c>
      <c r="AE13" s="2" t="s">
        <v>150</v>
      </c>
    </row>
    <row r="14" spans="1:31" x14ac:dyDescent="0.35">
      <c r="A14" s="2" t="s">
        <v>4</v>
      </c>
      <c r="B14" s="2" t="s">
        <v>31</v>
      </c>
      <c r="C14" s="35">
        <v>2018</v>
      </c>
      <c r="D14" s="2">
        <v>2018</v>
      </c>
      <c r="E14" s="2" t="s">
        <v>72</v>
      </c>
      <c r="F14" s="2"/>
      <c r="G14" s="36">
        <v>23000000</v>
      </c>
      <c r="H14" s="93" t="s">
        <v>73</v>
      </c>
      <c r="I14" s="36">
        <v>23000000</v>
      </c>
      <c r="J14" s="34" t="s">
        <v>148</v>
      </c>
      <c r="K14" s="29" t="s">
        <v>149</v>
      </c>
      <c r="L14" s="34" t="s">
        <v>150</v>
      </c>
      <c r="M14" s="34" t="s">
        <v>149</v>
      </c>
      <c r="N14" s="29" t="s">
        <v>150</v>
      </c>
      <c r="O14" s="29" t="s">
        <v>150</v>
      </c>
      <c r="P14" s="29" t="s">
        <v>150</v>
      </c>
      <c r="Q14" s="34" t="s">
        <v>150</v>
      </c>
      <c r="R14" s="29" t="s">
        <v>150</v>
      </c>
      <c r="S14" s="29" t="s">
        <v>150</v>
      </c>
      <c r="T14" s="29" t="s">
        <v>150</v>
      </c>
      <c r="U14" s="34" t="s">
        <v>149</v>
      </c>
      <c r="V14" s="29" t="s">
        <v>147</v>
      </c>
      <c r="W14" s="2" t="s">
        <v>150</v>
      </c>
      <c r="X14" s="29" t="s">
        <v>149</v>
      </c>
      <c r="Y14" s="29" t="s">
        <v>149</v>
      </c>
      <c r="Z14" s="29" t="s">
        <v>150</v>
      </c>
      <c r="AA14" s="29" t="s">
        <v>150</v>
      </c>
      <c r="AB14" s="29" t="s">
        <v>150</v>
      </c>
      <c r="AC14" s="2" t="s">
        <v>150</v>
      </c>
      <c r="AD14" s="2" t="s">
        <v>150</v>
      </c>
      <c r="AE14" s="2" t="s">
        <v>150</v>
      </c>
    </row>
    <row r="15" spans="1:31" x14ac:dyDescent="0.35">
      <c r="A15" s="2" t="s">
        <v>5</v>
      </c>
      <c r="B15" s="2" t="s">
        <v>31</v>
      </c>
      <c r="C15" s="35">
        <v>2018</v>
      </c>
      <c r="D15" s="2">
        <v>2018</v>
      </c>
      <c r="E15" s="2" t="s">
        <v>73</v>
      </c>
      <c r="F15" s="2" t="s">
        <v>76</v>
      </c>
      <c r="G15" s="36">
        <v>3480000</v>
      </c>
      <c r="H15" s="93" t="s">
        <v>73</v>
      </c>
      <c r="I15" s="31" t="s">
        <v>73</v>
      </c>
      <c r="J15" s="34" t="s">
        <v>148</v>
      </c>
      <c r="K15" s="29" t="s">
        <v>150</v>
      </c>
      <c r="L15" s="34" t="s">
        <v>150</v>
      </c>
      <c r="M15" s="34" t="s">
        <v>150</v>
      </c>
      <c r="N15" s="29" t="s">
        <v>150</v>
      </c>
      <c r="O15" s="29" t="s">
        <v>150</v>
      </c>
      <c r="P15" s="29" t="s">
        <v>150</v>
      </c>
      <c r="Q15" s="34" t="s">
        <v>150</v>
      </c>
      <c r="R15" s="29" t="s">
        <v>150</v>
      </c>
      <c r="S15" s="29" t="s">
        <v>150</v>
      </c>
      <c r="T15" s="29" t="s">
        <v>150</v>
      </c>
      <c r="U15" s="34" t="s">
        <v>150</v>
      </c>
      <c r="V15" s="29" t="s">
        <v>147</v>
      </c>
      <c r="W15" s="29" t="s">
        <v>149</v>
      </c>
      <c r="X15" s="29" t="s">
        <v>150</v>
      </c>
      <c r="Y15" s="29" t="s">
        <v>150</v>
      </c>
      <c r="Z15" s="29" t="s">
        <v>149</v>
      </c>
      <c r="AA15" s="29" t="s">
        <v>150</v>
      </c>
      <c r="AB15" s="29" t="s">
        <v>150</v>
      </c>
      <c r="AC15" s="2" t="s">
        <v>150</v>
      </c>
      <c r="AD15" s="2" t="s">
        <v>150</v>
      </c>
      <c r="AE15" s="2" t="s">
        <v>150</v>
      </c>
    </row>
    <row r="16" spans="1:31" x14ac:dyDescent="0.35">
      <c r="A16" s="2" t="s">
        <v>43</v>
      </c>
      <c r="B16" s="2" t="s">
        <v>31</v>
      </c>
      <c r="C16" s="35">
        <v>2018</v>
      </c>
      <c r="D16" s="2">
        <v>2018</v>
      </c>
      <c r="E16" s="2" t="s">
        <v>73</v>
      </c>
      <c r="F16" s="2" t="s">
        <v>77</v>
      </c>
      <c r="G16" s="36">
        <v>4039536</v>
      </c>
      <c r="H16" s="93" t="s">
        <v>73</v>
      </c>
      <c r="I16" s="31" t="s">
        <v>73</v>
      </c>
      <c r="J16" s="34" t="s">
        <v>148</v>
      </c>
      <c r="K16" s="29" t="s">
        <v>150</v>
      </c>
      <c r="L16" s="34" t="s">
        <v>150</v>
      </c>
      <c r="M16" s="34" t="s">
        <v>150</v>
      </c>
      <c r="N16" s="29" t="s">
        <v>150</v>
      </c>
      <c r="O16" s="29" t="s">
        <v>150</v>
      </c>
      <c r="P16" s="29" t="s">
        <v>150</v>
      </c>
      <c r="Q16" s="34" t="s">
        <v>148</v>
      </c>
      <c r="R16" s="29" t="s">
        <v>149</v>
      </c>
      <c r="S16" s="29" t="s">
        <v>150</v>
      </c>
      <c r="T16" s="29" t="s">
        <v>150</v>
      </c>
      <c r="U16" s="34" t="s">
        <v>149</v>
      </c>
      <c r="V16" s="29" t="s">
        <v>147</v>
      </c>
      <c r="W16" s="29" t="s">
        <v>149</v>
      </c>
      <c r="X16" s="29" t="s">
        <v>150</v>
      </c>
      <c r="Y16" s="29" t="s">
        <v>149</v>
      </c>
      <c r="Z16" s="29" t="s">
        <v>149</v>
      </c>
      <c r="AA16" s="29" t="s">
        <v>150</v>
      </c>
      <c r="AB16" s="29" t="s">
        <v>150</v>
      </c>
      <c r="AC16" s="2" t="s">
        <v>150</v>
      </c>
      <c r="AD16" s="2" t="s">
        <v>150</v>
      </c>
      <c r="AE16" s="2" t="s">
        <v>150</v>
      </c>
    </row>
    <row r="17" spans="1:31" x14ac:dyDescent="0.35">
      <c r="A17" s="2" t="s">
        <v>7</v>
      </c>
      <c r="B17" s="2" t="s">
        <v>31</v>
      </c>
      <c r="C17" s="35">
        <v>2018</v>
      </c>
      <c r="D17" s="2">
        <v>2018</v>
      </c>
      <c r="E17" s="2" t="s">
        <v>72</v>
      </c>
      <c r="F17" s="2"/>
      <c r="G17" s="36">
        <v>30000000</v>
      </c>
      <c r="H17" s="93" t="s">
        <v>73</v>
      </c>
      <c r="I17" s="31" t="s">
        <v>37</v>
      </c>
      <c r="J17" s="34" t="s">
        <v>148</v>
      </c>
      <c r="K17" s="29" t="s">
        <v>150</v>
      </c>
      <c r="L17" s="34" t="s">
        <v>150</v>
      </c>
      <c r="M17" s="34" t="s">
        <v>150</v>
      </c>
      <c r="N17" s="29" t="s">
        <v>150</v>
      </c>
      <c r="O17" s="29" t="s">
        <v>150</v>
      </c>
      <c r="P17" s="29" t="s">
        <v>150</v>
      </c>
      <c r="Q17" s="34" t="s">
        <v>150</v>
      </c>
      <c r="R17" s="29" t="s">
        <v>150</v>
      </c>
      <c r="S17" s="29" t="s">
        <v>150</v>
      </c>
      <c r="T17" s="29" t="s">
        <v>150</v>
      </c>
      <c r="U17" s="34" t="s">
        <v>150</v>
      </c>
      <c r="V17" s="29" t="s">
        <v>147</v>
      </c>
      <c r="W17" s="29" t="s">
        <v>149</v>
      </c>
      <c r="X17" s="29" t="s">
        <v>149</v>
      </c>
      <c r="Y17" s="29" t="s">
        <v>150</v>
      </c>
      <c r="Z17" s="29" t="s">
        <v>150</v>
      </c>
      <c r="AA17" s="29" t="s">
        <v>150</v>
      </c>
      <c r="AB17" s="29" t="s">
        <v>149</v>
      </c>
      <c r="AC17" s="2" t="s">
        <v>150</v>
      </c>
      <c r="AD17" s="2" t="s">
        <v>150</v>
      </c>
      <c r="AE17" s="2" t="s">
        <v>150</v>
      </c>
    </row>
    <row r="18" spans="1:31" x14ac:dyDescent="0.35">
      <c r="A18" s="2" t="s">
        <v>8</v>
      </c>
      <c r="B18" s="2" t="s">
        <v>31</v>
      </c>
      <c r="C18" s="35">
        <v>2018</v>
      </c>
      <c r="D18" s="2">
        <v>2018</v>
      </c>
      <c r="E18" s="2" t="s">
        <v>73</v>
      </c>
      <c r="F18" s="2" t="s">
        <v>76</v>
      </c>
      <c r="G18" s="36">
        <v>15960000</v>
      </c>
      <c r="H18" s="94" t="s">
        <v>37</v>
      </c>
      <c r="I18" s="31" t="s">
        <v>37</v>
      </c>
      <c r="J18" s="34" t="s">
        <v>148</v>
      </c>
      <c r="K18" s="29" t="s">
        <v>149</v>
      </c>
      <c r="L18" s="34" t="s">
        <v>150</v>
      </c>
      <c r="M18" s="34" t="s">
        <v>149</v>
      </c>
      <c r="N18" s="29" t="s">
        <v>150</v>
      </c>
      <c r="O18" s="2" t="s">
        <v>149</v>
      </c>
      <c r="P18" s="29" t="s">
        <v>150</v>
      </c>
      <c r="Q18" s="34" t="s">
        <v>147</v>
      </c>
      <c r="R18" s="29" t="s">
        <v>149</v>
      </c>
      <c r="S18" s="29" t="s">
        <v>150</v>
      </c>
      <c r="T18" s="29" t="s">
        <v>150</v>
      </c>
      <c r="U18" s="34" t="s">
        <v>149</v>
      </c>
      <c r="V18" s="29" t="s">
        <v>147</v>
      </c>
      <c r="W18" s="29" t="s">
        <v>149</v>
      </c>
      <c r="X18" s="29" t="s">
        <v>149</v>
      </c>
      <c r="Y18" s="29" t="s">
        <v>149</v>
      </c>
      <c r="Z18" s="29" t="s">
        <v>150</v>
      </c>
      <c r="AA18" s="29" t="s">
        <v>149</v>
      </c>
      <c r="AB18" s="29" t="s">
        <v>149</v>
      </c>
      <c r="AC18" s="2" t="s">
        <v>150</v>
      </c>
      <c r="AD18" s="2" t="s">
        <v>150</v>
      </c>
      <c r="AE18" s="2" t="s">
        <v>150</v>
      </c>
    </row>
    <row r="19" spans="1:31" x14ac:dyDescent="0.35">
      <c r="A19" s="2" t="s">
        <v>6</v>
      </c>
      <c r="B19" s="2" t="s">
        <v>31</v>
      </c>
      <c r="C19" s="35">
        <v>2018</v>
      </c>
      <c r="D19" s="2">
        <v>2018</v>
      </c>
      <c r="E19" s="2" t="s">
        <v>72</v>
      </c>
      <c r="F19" s="2"/>
      <c r="G19" s="36">
        <v>7366528</v>
      </c>
      <c r="H19" s="94">
        <v>820000</v>
      </c>
      <c r="I19" s="31" t="s">
        <v>73</v>
      </c>
      <c r="J19" s="34" t="s">
        <v>148</v>
      </c>
      <c r="K19" s="29" t="s">
        <v>150</v>
      </c>
      <c r="L19" s="34" t="s">
        <v>150</v>
      </c>
      <c r="M19" s="34" t="s">
        <v>149</v>
      </c>
      <c r="N19" s="29" t="s">
        <v>150</v>
      </c>
      <c r="O19" s="29" t="s">
        <v>150</v>
      </c>
      <c r="P19" s="29" t="s">
        <v>150</v>
      </c>
      <c r="Q19" s="34" t="s">
        <v>150</v>
      </c>
      <c r="R19" s="29" t="s">
        <v>149</v>
      </c>
      <c r="S19" s="29" t="s">
        <v>150</v>
      </c>
      <c r="T19" s="29" t="s">
        <v>150</v>
      </c>
      <c r="U19" s="34" t="s">
        <v>149</v>
      </c>
      <c r="V19" s="29" t="s">
        <v>147</v>
      </c>
      <c r="W19" s="29" t="s">
        <v>149</v>
      </c>
      <c r="X19" s="29" t="s">
        <v>149</v>
      </c>
      <c r="Y19" s="29" t="s">
        <v>150</v>
      </c>
      <c r="Z19" s="29" t="s">
        <v>150</v>
      </c>
      <c r="AA19" s="29" t="s">
        <v>150</v>
      </c>
      <c r="AB19" s="29" t="s">
        <v>149</v>
      </c>
      <c r="AC19" s="2" t="s">
        <v>150</v>
      </c>
      <c r="AD19" s="2" t="s">
        <v>150</v>
      </c>
      <c r="AE19" s="2" t="s">
        <v>150</v>
      </c>
    </row>
    <row r="20" spans="1:31" x14ac:dyDescent="0.35">
      <c r="A20" s="2" t="s">
        <v>9</v>
      </c>
      <c r="B20" s="2" t="s">
        <v>31</v>
      </c>
      <c r="C20" s="35">
        <v>2018</v>
      </c>
      <c r="D20" s="2">
        <v>2018</v>
      </c>
      <c r="E20" s="2" t="s">
        <v>72</v>
      </c>
      <c r="F20" s="2"/>
      <c r="G20" s="36">
        <v>6382129</v>
      </c>
      <c r="H20" s="93" t="s">
        <v>73</v>
      </c>
      <c r="I20" s="36" t="s">
        <v>73</v>
      </c>
      <c r="J20" s="34" t="s">
        <v>148</v>
      </c>
      <c r="K20" s="29" t="s">
        <v>150</v>
      </c>
      <c r="L20" s="34" t="s">
        <v>150</v>
      </c>
      <c r="M20" s="34" t="s">
        <v>150</v>
      </c>
      <c r="N20" s="29" t="s">
        <v>150</v>
      </c>
      <c r="O20" s="29" t="s">
        <v>150</v>
      </c>
      <c r="P20" s="29" t="s">
        <v>150</v>
      </c>
      <c r="Q20" s="34" t="s">
        <v>150</v>
      </c>
      <c r="R20" s="29" t="s">
        <v>150</v>
      </c>
      <c r="S20" s="29" t="s">
        <v>150</v>
      </c>
      <c r="T20" s="29" t="s">
        <v>150</v>
      </c>
      <c r="U20" s="34" t="s">
        <v>150</v>
      </c>
      <c r="V20" s="29" t="s">
        <v>147</v>
      </c>
      <c r="W20" s="29" t="s">
        <v>149</v>
      </c>
      <c r="X20" s="29" t="s">
        <v>150</v>
      </c>
      <c r="Y20" s="29" t="s">
        <v>150</v>
      </c>
      <c r="Z20" s="29" t="s">
        <v>150</v>
      </c>
      <c r="AA20" s="29" t="s">
        <v>150</v>
      </c>
      <c r="AB20" s="29" t="s">
        <v>150</v>
      </c>
      <c r="AC20" s="2" t="s">
        <v>150</v>
      </c>
      <c r="AD20" s="2" t="s">
        <v>150</v>
      </c>
      <c r="AE20" s="2" t="s">
        <v>150</v>
      </c>
    </row>
    <row r="21" spans="1:31" x14ac:dyDescent="0.35">
      <c r="A21" s="2" t="s">
        <v>10</v>
      </c>
      <c r="B21" s="2" t="s">
        <v>31</v>
      </c>
      <c r="C21" s="35">
        <v>2018</v>
      </c>
      <c r="D21" s="2">
        <v>2018</v>
      </c>
      <c r="E21" s="2" t="s">
        <v>72</v>
      </c>
      <c r="F21" s="2"/>
      <c r="G21" s="36">
        <v>10300000</v>
      </c>
      <c r="H21" s="94" t="s">
        <v>37</v>
      </c>
      <c r="I21" s="42">
        <v>2220000</v>
      </c>
      <c r="J21" s="34" t="s">
        <v>148</v>
      </c>
      <c r="K21" s="29" t="s">
        <v>149</v>
      </c>
      <c r="L21" s="34" t="s">
        <v>150</v>
      </c>
      <c r="M21" s="34" t="s">
        <v>149</v>
      </c>
      <c r="N21" s="29" t="s">
        <v>150</v>
      </c>
      <c r="O21" s="2" t="s">
        <v>149</v>
      </c>
      <c r="P21" s="2" t="s">
        <v>149</v>
      </c>
      <c r="Q21" s="34" t="s">
        <v>148</v>
      </c>
      <c r="R21" s="29" t="s">
        <v>149</v>
      </c>
      <c r="S21" s="29" t="s">
        <v>150</v>
      </c>
      <c r="T21" s="29" t="s">
        <v>150</v>
      </c>
      <c r="U21" s="34" t="s">
        <v>150</v>
      </c>
      <c r="V21" s="29" t="s">
        <v>147</v>
      </c>
      <c r="W21" s="29" t="s">
        <v>149</v>
      </c>
      <c r="X21" s="29" t="s">
        <v>150</v>
      </c>
      <c r="Y21" s="29" t="s">
        <v>150</v>
      </c>
      <c r="Z21" s="29" t="s">
        <v>150</v>
      </c>
      <c r="AA21" s="29" t="s">
        <v>150</v>
      </c>
      <c r="AB21" s="29" t="s">
        <v>150</v>
      </c>
      <c r="AC21" s="2" t="s">
        <v>150</v>
      </c>
      <c r="AD21" s="2" t="s">
        <v>150</v>
      </c>
      <c r="AE21" s="2" t="s">
        <v>150</v>
      </c>
    </row>
    <row r="22" spans="1:31" x14ac:dyDescent="0.35">
      <c r="A22" s="2" t="s">
        <v>44</v>
      </c>
      <c r="B22" s="2" t="s">
        <v>31</v>
      </c>
      <c r="C22" s="35">
        <v>2018</v>
      </c>
      <c r="D22" s="2">
        <v>2018</v>
      </c>
      <c r="E22" s="2" t="s">
        <v>72</v>
      </c>
      <c r="F22" s="2"/>
      <c r="G22" s="36">
        <v>12694682</v>
      </c>
      <c r="H22" s="93" t="s">
        <v>73</v>
      </c>
      <c r="I22" s="41" t="s">
        <v>37</v>
      </c>
      <c r="J22" s="34" t="s">
        <v>148</v>
      </c>
      <c r="K22" s="29" t="s">
        <v>149</v>
      </c>
      <c r="L22" s="34" t="s">
        <v>150</v>
      </c>
      <c r="M22" s="34" t="s">
        <v>150</v>
      </c>
      <c r="N22" s="29" t="s">
        <v>149</v>
      </c>
      <c r="O22" s="29" t="s">
        <v>150</v>
      </c>
      <c r="P22" s="29" t="s">
        <v>150</v>
      </c>
      <c r="Q22" s="34" t="s">
        <v>147</v>
      </c>
      <c r="R22" s="29" t="s">
        <v>149</v>
      </c>
      <c r="S22" s="29" t="s">
        <v>150</v>
      </c>
      <c r="T22" s="29" t="s">
        <v>150</v>
      </c>
      <c r="U22" s="34" t="s">
        <v>150</v>
      </c>
      <c r="V22" s="29" t="s">
        <v>147</v>
      </c>
      <c r="W22" s="29" t="s">
        <v>149</v>
      </c>
      <c r="X22" s="29" t="s">
        <v>150</v>
      </c>
      <c r="Y22" s="29" t="s">
        <v>149</v>
      </c>
      <c r="Z22" s="29" t="s">
        <v>150</v>
      </c>
      <c r="AA22" s="29" t="s">
        <v>150</v>
      </c>
      <c r="AB22" s="29" t="s">
        <v>149</v>
      </c>
      <c r="AC22" s="2" t="s">
        <v>150</v>
      </c>
      <c r="AD22" s="2" t="s">
        <v>150</v>
      </c>
      <c r="AE22" s="2" t="s">
        <v>150</v>
      </c>
    </row>
    <row r="23" spans="1:31" x14ac:dyDescent="0.35">
      <c r="A23" s="2" t="s">
        <v>12</v>
      </c>
      <c r="B23" s="2" t="s">
        <v>31</v>
      </c>
      <c r="C23" s="35">
        <v>2018</v>
      </c>
      <c r="D23" s="2">
        <v>2018</v>
      </c>
      <c r="E23" s="2" t="s">
        <v>73</v>
      </c>
      <c r="F23" s="2" t="s">
        <v>76</v>
      </c>
      <c r="G23" s="36">
        <v>3240000</v>
      </c>
      <c r="H23" s="93" t="s">
        <v>73</v>
      </c>
      <c r="I23" s="31" t="s">
        <v>73</v>
      </c>
      <c r="J23" s="34" t="s">
        <v>148</v>
      </c>
      <c r="K23" s="29" t="s">
        <v>150</v>
      </c>
      <c r="L23" s="34" t="s">
        <v>150</v>
      </c>
      <c r="M23" s="34" t="s">
        <v>149</v>
      </c>
      <c r="N23" s="29" t="s">
        <v>150</v>
      </c>
      <c r="O23" s="29" t="s">
        <v>150</v>
      </c>
      <c r="P23" s="29" t="s">
        <v>150</v>
      </c>
      <c r="Q23" s="34" t="s">
        <v>150</v>
      </c>
      <c r="R23" s="29" t="s">
        <v>150</v>
      </c>
      <c r="S23" s="29" t="s">
        <v>150</v>
      </c>
      <c r="T23" s="29" t="s">
        <v>150</v>
      </c>
      <c r="U23" s="34" t="s">
        <v>150</v>
      </c>
      <c r="V23" s="29" t="s">
        <v>148</v>
      </c>
      <c r="W23" s="29" t="s">
        <v>149</v>
      </c>
      <c r="X23" s="29" t="s">
        <v>149</v>
      </c>
      <c r="Y23" s="29" t="s">
        <v>150</v>
      </c>
      <c r="Z23" s="29" t="s">
        <v>150</v>
      </c>
      <c r="AA23" s="2" t="s">
        <v>149</v>
      </c>
      <c r="AB23" s="29" t="s">
        <v>149</v>
      </c>
      <c r="AC23" s="2" t="s">
        <v>150</v>
      </c>
      <c r="AD23" s="2" t="s">
        <v>150</v>
      </c>
      <c r="AE23" s="2" t="s">
        <v>150</v>
      </c>
    </row>
    <row r="24" spans="1:31" x14ac:dyDescent="0.35">
      <c r="A24" s="2" t="s">
        <v>45</v>
      </c>
      <c r="B24" s="2" t="s">
        <v>31</v>
      </c>
      <c r="C24" s="35">
        <v>2018</v>
      </c>
      <c r="D24" s="2">
        <v>2018</v>
      </c>
      <c r="E24" s="2" t="s">
        <v>73</v>
      </c>
      <c r="F24" s="2" t="s">
        <v>77</v>
      </c>
      <c r="G24" s="36">
        <v>14205000</v>
      </c>
      <c r="H24" s="93" t="s">
        <v>73</v>
      </c>
      <c r="I24" s="36" t="s">
        <v>73</v>
      </c>
      <c r="J24" s="34" t="s">
        <v>148</v>
      </c>
      <c r="K24" s="29" t="s">
        <v>149</v>
      </c>
      <c r="L24" s="34" t="s">
        <v>149</v>
      </c>
      <c r="M24" s="34" t="s">
        <v>149</v>
      </c>
      <c r="N24" s="29" t="s">
        <v>149</v>
      </c>
      <c r="O24" s="29" t="s">
        <v>150</v>
      </c>
      <c r="P24" s="29" t="s">
        <v>150</v>
      </c>
      <c r="Q24" s="34" t="s">
        <v>150</v>
      </c>
      <c r="R24" s="29" t="s">
        <v>150</v>
      </c>
      <c r="S24" s="29" t="s">
        <v>150</v>
      </c>
      <c r="T24" s="29" t="s">
        <v>150</v>
      </c>
      <c r="U24" s="34" t="s">
        <v>150</v>
      </c>
      <c r="V24" s="29" t="s">
        <v>147</v>
      </c>
      <c r="W24" s="29" t="s">
        <v>149</v>
      </c>
      <c r="X24" s="29" t="s">
        <v>149</v>
      </c>
      <c r="Y24" s="29" t="s">
        <v>149</v>
      </c>
      <c r="Z24" s="29" t="s">
        <v>150</v>
      </c>
      <c r="AA24" s="29" t="s">
        <v>150</v>
      </c>
      <c r="AB24" s="29" t="s">
        <v>149</v>
      </c>
      <c r="AC24" s="2" t="s">
        <v>150</v>
      </c>
      <c r="AD24" s="2" t="s">
        <v>150</v>
      </c>
      <c r="AE24" s="2" t="s">
        <v>150</v>
      </c>
    </row>
    <row r="25" spans="1:31" x14ac:dyDescent="0.35">
      <c r="A25" s="2" t="s">
        <v>11</v>
      </c>
      <c r="B25" s="2" t="s">
        <v>31</v>
      </c>
      <c r="C25" s="35">
        <v>2018</v>
      </c>
      <c r="D25" s="2">
        <v>2018</v>
      </c>
      <c r="E25" s="2" t="s">
        <v>72</v>
      </c>
      <c r="F25" s="2"/>
      <c r="G25" s="36">
        <v>15851709</v>
      </c>
      <c r="H25" s="93" t="s">
        <v>73</v>
      </c>
      <c r="I25" s="31" t="s">
        <v>37</v>
      </c>
      <c r="J25" s="34" t="s">
        <v>147</v>
      </c>
      <c r="K25" s="29" t="s">
        <v>149</v>
      </c>
      <c r="L25" s="34" t="s">
        <v>149</v>
      </c>
      <c r="M25" s="34" t="s">
        <v>149</v>
      </c>
      <c r="N25" s="29" t="s">
        <v>149</v>
      </c>
      <c r="O25" s="29" t="s">
        <v>150</v>
      </c>
      <c r="P25" s="29" t="s">
        <v>150</v>
      </c>
      <c r="Q25" s="34" t="s">
        <v>150</v>
      </c>
      <c r="R25" s="29" t="s">
        <v>150</v>
      </c>
      <c r="S25" s="29" t="s">
        <v>150</v>
      </c>
      <c r="T25" s="29" t="s">
        <v>150</v>
      </c>
      <c r="U25" s="34" t="s">
        <v>150</v>
      </c>
      <c r="V25" s="29" t="s">
        <v>147</v>
      </c>
      <c r="W25" s="29" t="s">
        <v>149</v>
      </c>
      <c r="X25" s="29" t="s">
        <v>150</v>
      </c>
      <c r="Y25" s="29" t="s">
        <v>150</v>
      </c>
      <c r="Z25" s="29" t="s">
        <v>149</v>
      </c>
      <c r="AA25" s="29" t="s">
        <v>150</v>
      </c>
      <c r="AB25" s="29" t="s">
        <v>149</v>
      </c>
      <c r="AC25" s="2" t="s">
        <v>150</v>
      </c>
      <c r="AD25" s="2" t="s">
        <v>150</v>
      </c>
      <c r="AE25" s="2" t="s">
        <v>150</v>
      </c>
    </row>
    <row r="26" spans="1:31" x14ac:dyDescent="0.35">
      <c r="A26" s="2" t="s">
        <v>13</v>
      </c>
      <c r="B26" s="2" t="s">
        <v>31</v>
      </c>
      <c r="C26" s="35">
        <v>2018</v>
      </c>
      <c r="D26" s="2">
        <v>2018</v>
      </c>
      <c r="E26" s="2" t="s">
        <v>72</v>
      </c>
      <c r="F26" s="2"/>
      <c r="G26" s="36">
        <v>23000000</v>
      </c>
      <c r="H26" s="94">
        <f>3550000+2300000</f>
        <v>5850000</v>
      </c>
      <c r="I26" s="31" t="s">
        <v>37</v>
      </c>
      <c r="J26" s="34" t="s">
        <v>148</v>
      </c>
      <c r="K26" s="29" t="s">
        <v>150</v>
      </c>
      <c r="L26" s="34" t="s">
        <v>150</v>
      </c>
      <c r="M26" s="34" t="s">
        <v>150</v>
      </c>
      <c r="N26" s="29" t="s">
        <v>150</v>
      </c>
      <c r="O26" s="29" t="s">
        <v>150</v>
      </c>
      <c r="P26" s="29" t="s">
        <v>150</v>
      </c>
      <c r="Q26" s="34" t="s">
        <v>148</v>
      </c>
      <c r="R26" s="29" t="s">
        <v>149</v>
      </c>
      <c r="S26" s="29" t="s">
        <v>150</v>
      </c>
      <c r="T26" s="29" t="s">
        <v>150</v>
      </c>
      <c r="U26" s="34" t="s">
        <v>150</v>
      </c>
      <c r="V26" s="29" t="s">
        <v>147</v>
      </c>
      <c r="W26" s="29" t="s">
        <v>149</v>
      </c>
      <c r="X26" s="29" t="s">
        <v>149</v>
      </c>
      <c r="Y26" s="29" t="s">
        <v>149</v>
      </c>
      <c r="Z26" s="29" t="s">
        <v>149</v>
      </c>
      <c r="AA26" s="29" t="s">
        <v>150</v>
      </c>
      <c r="AB26" s="29" t="s">
        <v>149</v>
      </c>
      <c r="AC26" s="2" t="s">
        <v>150</v>
      </c>
      <c r="AD26" s="2" t="s">
        <v>150</v>
      </c>
      <c r="AE26" s="2" t="s">
        <v>150</v>
      </c>
    </row>
    <row r="27" spans="1:31" x14ac:dyDescent="0.35">
      <c r="A27" s="2" t="s">
        <v>14</v>
      </c>
      <c r="B27" s="2" t="s">
        <v>31</v>
      </c>
      <c r="C27" s="35">
        <v>2018</v>
      </c>
      <c r="D27" s="2">
        <v>2018</v>
      </c>
      <c r="E27" s="2" t="s">
        <v>73</v>
      </c>
      <c r="F27" s="2" t="s">
        <v>76</v>
      </c>
      <c r="G27" s="36">
        <v>12507588</v>
      </c>
      <c r="H27" s="93" t="s">
        <v>73</v>
      </c>
      <c r="I27" s="31" t="s">
        <v>145</v>
      </c>
      <c r="J27" s="34" t="s">
        <v>147</v>
      </c>
      <c r="K27" s="29" t="s">
        <v>149</v>
      </c>
      <c r="L27" s="34" t="s">
        <v>150</v>
      </c>
      <c r="M27" s="34" t="s">
        <v>150</v>
      </c>
      <c r="N27" s="29" t="s">
        <v>150</v>
      </c>
      <c r="O27" s="29" t="s">
        <v>150</v>
      </c>
      <c r="P27" s="29" t="s">
        <v>150</v>
      </c>
      <c r="Q27" s="34" t="s">
        <v>148</v>
      </c>
      <c r="R27" s="29" t="s">
        <v>149</v>
      </c>
      <c r="S27" s="29" t="s">
        <v>150</v>
      </c>
      <c r="T27" s="29" t="s">
        <v>150</v>
      </c>
      <c r="U27" s="34" t="s">
        <v>150</v>
      </c>
      <c r="V27" s="29" t="s">
        <v>147</v>
      </c>
      <c r="W27" s="29" t="s">
        <v>149</v>
      </c>
      <c r="X27" s="29" t="s">
        <v>149</v>
      </c>
      <c r="Y27" s="29" t="s">
        <v>149</v>
      </c>
      <c r="Z27" s="29" t="s">
        <v>149</v>
      </c>
      <c r="AA27" s="2" t="s">
        <v>149</v>
      </c>
      <c r="AB27" s="29" t="s">
        <v>149</v>
      </c>
      <c r="AC27" s="2" t="s">
        <v>150</v>
      </c>
      <c r="AD27" s="2" t="s">
        <v>150</v>
      </c>
      <c r="AE27" s="2" t="s">
        <v>150</v>
      </c>
    </row>
    <row r="28" spans="1:31" x14ac:dyDescent="0.35">
      <c r="A28" s="2" t="s">
        <v>46</v>
      </c>
      <c r="B28" s="2" t="s">
        <v>31</v>
      </c>
      <c r="C28" s="35">
        <v>2018</v>
      </c>
      <c r="D28" s="2">
        <v>2018</v>
      </c>
      <c r="E28" s="2" t="s">
        <v>73</v>
      </c>
      <c r="F28" s="2" t="s">
        <v>76</v>
      </c>
      <c r="G28" s="36">
        <v>7167672</v>
      </c>
      <c r="H28" s="93" t="s">
        <v>73</v>
      </c>
      <c r="I28" s="31" t="s">
        <v>73</v>
      </c>
      <c r="J28" s="34" t="s">
        <v>148</v>
      </c>
      <c r="K28" s="29" t="s">
        <v>150</v>
      </c>
      <c r="L28" s="34" t="s">
        <v>150</v>
      </c>
      <c r="M28" s="34" t="s">
        <v>149</v>
      </c>
      <c r="N28" s="29" t="s">
        <v>150</v>
      </c>
      <c r="O28" s="29" t="s">
        <v>150</v>
      </c>
      <c r="P28" s="29" t="s">
        <v>150</v>
      </c>
      <c r="Q28" s="34" t="s">
        <v>150</v>
      </c>
      <c r="R28" s="29" t="s">
        <v>150</v>
      </c>
      <c r="S28" s="29" t="s">
        <v>150</v>
      </c>
      <c r="T28" s="29" t="s">
        <v>150</v>
      </c>
      <c r="U28" s="34" t="s">
        <v>150</v>
      </c>
      <c r="V28" s="29" t="s">
        <v>147</v>
      </c>
      <c r="W28" s="29" t="s">
        <v>149</v>
      </c>
      <c r="X28" s="29" t="s">
        <v>150</v>
      </c>
      <c r="Y28" s="29" t="s">
        <v>149</v>
      </c>
      <c r="Z28" s="29" t="s">
        <v>149</v>
      </c>
      <c r="AA28" s="29" t="s">
        <v>150</v>
      </c>
      <c r="AB28" s="29" t="s">
        <v>150</v>
      </c>
      <c r="AC28" s="2" t="s">
        <v>149</v>
      </c>
      <c r="AD28" s="2" t="s">
        <v>150</v>
      </c>
      <c r="AE28" s="2" t="s">
        <v>150</v>
      </c>
    </row>
    <row r="29" spans="1:31" x14ac:dyDescent="0.35">
      <c r="A29" s="2" t="s">
        <v>47</v>
      </c>
      <c r="B29" s="2" t="s">
        <v>31</v>
      </c>
      <c r="C29" s="35">
        <v>2018</v>
      </c>
      <c r="D29" s="2">
        <v>2018</v>
      </c>
      <c r="E29" s="2" t="s">
        <v>73</v>
      </c>
      <c r="F29" s="2" t="s">
        <v>77</v>
      </c>
      <c r="G29" s="36">
        <v>14600000</v>
      </c>
      <c r="H29" s="93" t="s">
        <v>73</v>
      </c>
      <c r="I29" s="36" t="s">
        <v>37</v>
      </c>
      <c r="J29" s="34" t="s">
        <v>148</v>
      </c>
      <c r="K29" s="29" t="s">
        <v>150</v>
      </c>
      <c r="L29" s="34" t="s">
        <v>150</v>
      </c>
      <c r="M29" s="34" t="s">
        <v>149</v>
      </c>
      <c r="N29" s="29" t="s">
        <v>150</v>
      </c>
      <c r="O29" s="2" t="s">
        <v>149</v>
      </c>
      <c r="P29" s="29" t="s">
        <v>150</v>
      </c>
      <c r="Q29" s="34" t="s">
        <v>148</v>
      </c>
      <c r="R29" s="29" t="s">
        <v>149</v>
      </c>
      <c r="S29" s="29" t="s">
        <v>150</v>
      </c>
      <c r="T29" s="29" t="s">
        <v>150</v>
      </c>
      <c r="U29" s="34" t="s">
        <v>150</v>
      </c>
      <c r="V29" s="29" t="s">
        <v>150</v>
      </c>
      <c r="W29" s="2" t="s">
        <v>150</v>
      </c>
      <c r="X29" s="29" t="s">
        <v>150</v>
      </c>
      <c r="Y29" s="29" t="s">
        <v>150</v>
      </c>
      <c r="Z29" s="29" t="s">
        <v>150</v>
      </c>
      <c r="AA29" s="29" t="s">
        <v>150</v>
      </c>
      <c r="AB29" s="29" t="s">
        <v>150</v>
      </c>
      <c r="AC29" s="2" t="s">
        <v>149</v>
      </c>
      <c r="AD29" s="2" t="s">
        <v>150</v>
      </c>
      <c r="AE29" s="2" t="s">
        <v>149</v>
      </c>
    </row>
    <row r="30" spans="1:31" x14ac:dyDescent="0.35">
      <c r="A30" s="2" t="s">
        <v>15</v>
      </c>
      <c r="B30" s="2" t="s">
        <v>31</v>
      </c>
      <c r="C30" s="35">
        <v>2018</v>
      </c>
      <c r="D30" s="2">
        <v>2018</v>
      </c>
      <c r="E30" s="2" t="s">
        <v>73</v>
      </c>
      <c r="F30" s="2" t="s">
        <v>77</v>
      </c>
      <c r="G30" s="36">
        <v>2765000</v>
      </c>
      <c r="H30" s="93" t="s">
        <v>73</v>
      </c>
      <c r="I30" s="36" t="s">
        <v>73</v>
      </c>
      <c r="J30" s="34" t="s">
        <v>148</v>
      </c>
      <c r="K30" s="29" t="s">
        <v>150</v>
      </c>
      <c r="L30" s="34" t="s">
        <v>150</v>
      </c>
      <c r="M30" s="34" t="s">
        <v>150</v>
      </c>
      <c r="N30" s="29" t="s">
        <v>150</v>
      </c>
      <c r="O30" s="2" t="s">
        <v>149</v>
      </c>
      <c r="P30" s="29" t="s">
        <v>150</v>
      </c>
      <c r="Q30" s="34" t="s">
        <v>150</v>
      </c>
      <c r="R30" s="29" t="s">
        <v>150</v>
      </c>
      <c r="S30" s="29" t="s">
        <v>150</v>
      </c>
      <c r="T30" s="29" t="s">
        <v>150</v>
      </c>
      <c r="U30" s="34" t="s">
        <v>150</v>
      </c>
      <c r="V30" s="29" t="s">
        <v>147</v>
      </c>
      <c r="W30" s="29" t="s">
        <v>149</v>
      </c>
      <c r="X30" s="29" t="s">
        <v>149</v>
      </c>
      <c r="Y30" s="29" t="s">
        <v>149</v>
      </c>
      <c r="Z30" s="29" t="s">
        <v>149</v>
      </c>
      <c r="AA30" s="29" t="s">
        <v>150</v>
      </c>
      <c r="AB30" s="29" t="s">
        <v>149</v>
      </c>
      <c r="AC30" s="2" t="s">
        <v>150</v>
      </c>
      <c r="AD30" s="2" t="s">
        <v>150</v>
      </c>
      <c r="AE30" s="2" t="s">
        <v>150</v>
      </c>
    </row>
    <row r="31" spans="1:31" x14ac:dyDescent="0.35">
      <c r="A31" s="45" t="s">
        <v>18</v>
      </c>
      <c r="B31" s="2" t="s">
        <v>31</v>
      </c>
      <c r="C31" s="35">
        <v>2018</v>
      </c>
      <c r="D31" s="2">
        <v>2018</v>
      </c>
      <c r="E31" s="2" t="s">
        <v>72</v>
      </c>
      <c r="F31" s="2"/>
      <c r="G31" s="36">
        <v>4400000</v>
      </c>
      <c r="H31" s="93" t="s">
        <v>73</v>
      </c>
      <c r="I31" s="41" t="s">
        <v>37</v>
      </c>
      <c r="J31" s="34" t="s">
        <v>148</v>
      </c>
      <c r="K31" s="29" t="s">
        <v>150</v>
      </c>
      <c r="L31" s="34" t="s">
        <v>150</v>
      </c>
      <c r="M31" s="34" t="s">
        <v>150</v>
      </c>
      <c r="N31" s="29" t="s">
        <v>150</v>
      </c>
      <c r="O31" s="29" t="s">
        <v>150</v>
      </c>
      <c r="P31" s="29" t="s">
        <v>150</v>
      </c>
      <c r="Q31" s="34" t="s">
        <v>148</v>
      </c>
      <c r="R31" s="29" t="s">
        <v>149</v>
      </c>
      <c r="S31" s="29" t="s">
        <v>150</v>
      </c>
      <c r="T31" s="2" t="s">
        <v>149</v>
      </c>
      <c r="U31" s="34" t="s">
        <v>150</v>
      </c>
      <c r="V31" s="29" t="s">
        <v>150</v>
      </c>
      <c r="W31" s="2" t="s">
        <v>150</v>
      </c>
      <c r="X31" s="29" t="s">
        <v>150</v>
      </c>
      <c r="Y31" s="29" t="s">
        <v>150</v>
      </c>
      <c r="Z31" s="29" t="s">
        <v>150</v>
      </c>
      <c r="AA31" s="29" t="s">
        <v>150</v>
      </c>
      <c r="AB31" s="29" t="s">
        <v>150</v>
      </c>
      <c r="AC31" s="2" t="s">
        <v>150</v>
      </c>
      <c r="AD31" s="2" t="s">
        <v>150</v>
      </c>
      <c r="AE31" s="2" t="s">
        <v>150</v>
      </c>
    </row>
    <row r="32" spans="1:31" x14ac:dyDescent="0.35">
      <c r="A32" s="2" t="s">
        <v>48</v>
      </c>
      <c r="B32" s="2" t="s">
        <v>31</v>
      </c>
      <c r="C32" s="37">
        <v>2018</v>
      </c>
      <c r="D32" s="38">
        <v>2018</v>
      </c>
      <c r="E32" s="39" t="s">
        <v>72</v>
      </c>
      <c r="F32" s="38"/>
      <c r="G32" s="36">
        <v>7056139</v>
      </c>
      <c r="H32" s="93" t="s">
        <v>73</v>
      </c>
      <c r="I32" s="43" t="s">
        <v>73</v>
      </c>
      <c r="J32" s="34" t="s">
        <v>148</v>
      </c>
      <c r="K32" s="29" t="s">
        <v>149</v>
      </c>
      <c r="L32" s="34" t="s">
        <v>150</v>
      </c>
      <c r="M32" s="34" t="s">
        <v>149</v>
      </c>
      <c r="N32" s="29" t="s">
        <v>150</v>
      </c>
      <c r="O32" s="29" t="s">
        <v>150</v>
      </c>
      <c r="P32" s="29" t="s">
        <v>150</v>
      </c>
      <c r="Q32" s="34" t="s">
        <v>150</v>
      </c>
      <c r="R32" s="29" t="s">
        <v>150</v>
      </c>
      <c r="S32" s="29" t="s">
        <v>150</v>
      </c>
      <c r="T32" s="29" t="s">
        <v>150</v>
      </c>
      <c r="U32" s="34" t="s">
        <v>150</v>
      </c>
      <c r="V32" s="29" t="s">
        <v>147</v>
      </c>
      <c r="W32" s="29" t="s">
        <v>149</v>
      </c>
      <c r="X32" s="29" t="s">
        <v>150</v>
      </c>
      <c r="Y32" s="29" t="s">
        <v>149</v>
      </c>
      <c r="Z32" s="29" t="s">
        <v>149</v>
      </c>
      <c r="AA32" s="29" t="s">
        <v>150</v>
      </c>
      <c r="AB32" s="29" t="s">
        <v>150</v>
      </c>
      <c r="AC32" s="2" t="s">
        <v>150</v>
      </c>
      <c r="AD32" s="2" t="s">
        <v>150</v>
      </c>
      <c r="AE32" s="2" t="s">
        <v>150</v>
      </c>
    </row>
    <row r="33" spans="1:31" x14ac:dyDescent="0.35">
      <c r="A33" s="2" t="s">
        <v>19</v>
      </c>
      <c r="B33" s="2" t="s">
        <v>31</v>
      </c>
      <c r="C33" s="35">
        <v>2018</v>
      </c>
      <c r="D33" s="2">
        <v>2018</v>
      </c>
      <c r="E33" s="2" t="s">
        <v>72</v>
      </c>
      <c r="F33" s="2"/>
      <c r="G33" s="36">
        <v>3136768</v>
      </c>
      <c r="H33" s="93" t="s">
        <v>73</v>
      </c>
      <c r="I33" s="36" t="s">
        <v>73</v>
      </c>
      <c r="J33" s="34" t="s">
        <v>148</v>
      </c>
      <c r="K33" s="29" t="s">
        <v>150</v>
      </c>
      <c r="L33" s="34" t="s">
        <v>150</v>
      </c>
      <c r="M33" s="34" t="s">
        <v>149</v>
      </c>
      <c r="N33" s="29" t="s">
        <v>150</v>
      </c>
      <c r="O33" s="29" t="s">
        <v>150</v>
      </c>
      <c r="P33" s="29" t="s">
        <v>150</v>
      </c>
      <c r="Q33" s="34" t="s">
        <v>150</v>
      </c>
      <c r="R33" s="29" t="s">
        <v>150</v>
      </c>
      <c r="S33" s="29" t="s">
        <v>150</v>
      </c>
      <c r="T33" s="29" t="s">
        <v>150</v>
      </c>
      <c r="U33" s="34" t="s">
        <v>150</v>
      </c>
      <c r="V33" s="29" t="s">
        <v>147</v>
      </c>
      <c r="W33" s="29" t="s">
        <v>149</v>
      </c>
      <c r="X33" s="29" t="s">
        <v>149</v>
      </c>
      <c r="Y33" s="29" t="s">
        <v>149</v>
      </c>
      <c r="Z33" s="29" t="s">
        <v>150</v>
      </c>
      <c r="AA33" s="29" t="s">
        <v>150</v>
      </c>
      <c r="AB33" s="29" t="s">
        <v>150</v>
      </c>
      <c r="AC33" s="2" t="s">
        <v>150</v>
      </c>
      <c r="AD33" s="2" t="s">
        <v>150</v>
      </c>
      <c r="AE33" s="2" t="s">
        <v>150</v>
      </c>
    </row>
    <row r="34" spans="1:31" x14ac:dyDescent="0.35">
      <c r="A34" s="2" t="s">
        <v>59</v>
      </c>
      <c r="B34" s="2" t="s">
        <v>31</v>
      </c>
      <c r="C34" s="37">
        <v>2017</v>
      </c>
      <c r="D34" s="38" t="s">
        <v>68</v>
      </c>
      <c r="E34" s="39" t="s">
        <v>73</v>
      </c>
      <c r="F34" s="40" t="s">
        <v>77</v>
      </c>
      <c r="G34" s="36">
        <v>21116720</v>
      </c>
      <c r="H34" s="94" t="s">
        <v>37</v>
      </c>
      <c r="I34" s="41" t="s">
        <v>37</v>
      </c>
      <c r="J34" s="34" t="s">
        <v>148</v>
      </c>
      <c r="K34" s="29" t="s">
        <v>150</v>
      </c>
      <c r="L34" s="34" t="s">
        <v>150</v>
      </c>
      <c r="M34" s="34" t="s">
        <v>150</v>
      </c>
      <c r="N34" s="29" t="s">
        <v>150</v>
      </c>
      <c r="O34" s="29" t="s">
        <v>150</v>
      </c>
      <c r="P34" s="29" t="s">
        <v>150</v>
      </c>
      <c r="Q34" s="34" t="s">
        <v>148</v>
      </c>
      <c r="R34" s="29" t="s">
        <v>149</v>
      </c>
      <c r="S34" s="29" t="s">
        <v>150</v>
      </c>
      <c r="T34" s="29" t="s">
        <v>150</v>
      </c>
      <c r="U34" s="34" t="s">
        <v>150</v>
      </c>
      <c r="V34" s="29" t="s">
        <v>148</v>
      </c>
      <c r="W34" s="29" t="s">
        <v>149</v>
      </c>
      <c r="X34" s="29" t="s">
        <v>149</v>
      </c>
      <c r="Y34" s="29" t="s">
        <v>149</v>
      </c>
      <c r="Z34" s="29" t="s">
        <v>150</v>
      </c>
      <c r="AA34" s="29" t="s">
        <v>150</v>
      </c>
      <c r="AB34" s="29" t="s">
        <v>149</v>
      </c>
      <c r="AC34" s="2" t="s">
        <v>150</v>
      </c>
      <c r="AD34" s="2" t="s">
        <v>150</v>
      </c>
      <c r="AE34" s="2" t="s">
        <v>150</v>
      </c>
    </row>
    <row r="35" spans="1:31" x14ac:dyDescent="0.35">
      <c r="A35" s="2" t="s">
        <v>20</v>
      </c>
      <c r="B35" s="2" t="s">
        <v>31</v>
      </c>
      <c r="C35" s="35">
        <v>2018</v>
      </c>
      <c r="D35" s="2">
        <v>2018</v>
      </c>
      <c r="E35" s="2" t="s">
        <v>73</v>
      </c>
      <c r="F35" s="2" t="s">
        <v>77</v>
      </c>
      <c r="G35" s="36">
        <v>4994436</v>
      </c>
      <c r="H35" s="93" t="s">
        <v>73</v>
      </c>
      <c r="I35" s="36">
        <v>4578953</v>
      </c>
      <c r="J35" s="34" t="s">
        <v>148</v>
      </c>
      <c r="K35" s="29" t="s">
        <v>150</v>
      </c>
      <c r="L35" s="34" t="s">
        <v>150</v>
      </c>
      <c r="M35" s="34" t="s">
        <v>150</v>
      </c>
      <c r="N35" s="29" t="s">
        <v>149</v>
      </c>
      <c r="O35" s="29" t="s">
        <v>150</v>
      </c>
      <c r="P35" s="29" t="s">
        <v>150</v>
      </c>
      <c r="Q35" s="34" t="s">
        <v>150</v>
      </c>
      <c r="R35" s="29" t="s">
        <v>150</v>
      </c>
      <c r="S35" s="29" t="s">
        <v>150</v>
      </c>
      <c r="T35" s="29" t="s">
        <v>150</v>
      </c>
      <c r="U35" s="34" t="s">
        <v>150</v>
      </c>
      <c r="V35" s="29" t="s">
        <v>147</v>
      </c>
      <c r="W35" s="29" t="s">
        <v>149</v>
      </c>
      <c r="X35" s="29" t="s">
        <v>149</v>
      </c>
      <c r="Y35" s="29" t="s">
        <v>149</v>
      </c>
      <c r="Z35" s="29" t="s">
        <v>149</v>
      </c>
      <c r="AA35" s="29" t="s">
        <v>150</v>
      </c>
      <c r="AB35" s="29" t="s">
        <v>149</v>
      </c>
      <c r="AC35" s="2" t="s">
        <v>150</v>
      </c>
      <c r="AD35" s="2" t="s">
        <v>150</v>
      </c>
      <c r="AE35" s="2" t="s">
        <v>150</v>
      </c>
    </row>
    <row r="36" spans="1:31" x14ac:dyDescent="0.35">
      <c r="A36" s="45" t="s">
        <v>99</v>
      </c>
      <c r="B36" s="2" t="s">
        <v>33</v>
      </c>
      <c r="C36" s="35">
        <v>2018</v>
      </c>
      <c r="D36" s="2">
        <v>2018</v>
      </c>
      <c r="E36" s="2"/>
      <c r="F36" s="2" t="s">
        <v>77</v>
      </c>
      <c r="G36" s="36">
        <v>47300000</v>
      </c>
      <c r="H36" s="93" t="s">
        <v>73</v>
      </c>
      <c r="I36" s="36">
        <v>8000000</v>
      </c>
      <c r="J36" s="34" t="s">
        <v>148</v>
      </c>
      <c r="K36" s="29" t="s">
        <v>150</v>
      </c>
      <c r="L36" s="34" t="s">
        <v>150</v>
      </c>
      <c r="M36" s="34" t="s">
        <v>150</v>
      </c>
      <c r="N36" s="29" t="s">
        <v>149</v>
      </c>
      <c r="O36" s="29" t="s">
        <v>150</v>
      </c>
      <c r="P36" s="29" t="s">
        <v>150</v>
      </c>
      <c r="Q36" s="34" t="s">
        <v>150</v>
      </c>
      <c r="R36" s="29" t="s">
        <v>149</v>
      </c>
      <c r="S36" s="29" t="s">
        <v>150</v>
      </c>
      <c r="T36" s="29" t="s">
        <v>150</v>
      </c>
      <c r="U36" s="34" t="s">
        <v>150</v>
      </c>
      <c r="V36" s="29" t="s">
        <v>147</v>
      </c>
      <c r="W36" s="29" t="s">
        <v>149</v>
      </c>
      <c r="X36" s="29" t="s">
        <v>150</v>
      </c>
      <c r="Y36" s="29" t="s">
        <v>149</v>
      </c>
      <c r="Z36" s="29" t="s">
        <v>150</v>
      </c>
      <c r="AA36" s="29" t="s">
        <v>150</v>
      </c>
      <c r="AB36" s="29" t="s">
        <v>149</v>
      </c>
      <c r="AC36" s="2" t="s">
        <v>150</v>
      </c>
      <c r="AD36" s="2" t="s">
        <v>150</v>
      </c>
      <c r="AE36" s="2" t="s">
        <v>150</v>
      </c>
    </row>
    <row r="37" spans="1:31" x14ac:dyDescent="0.35">
      <c r="A37" s="47" t="s">
        <v>90</v>
      </c>
      <c r="B37" s="2" t="s">
        <v>33</v>
      </c>
      <c r="C37" s="35">
        <v>2018</v>
      </c>
      <c r="D37" s="2">
        <v>2018</v>
      </c>
      <c r="E37" s="2" t="s">
        <v>73</v>
      </c>
      <c r="F37" s="2" t="s">
        <v>78</v>
      </c>
      <c r="G37" s="44"/>
      <c r="H37" s="78"/>
      <c r="I37" s="44"/>
      <c r="J37" s="90" t="s">
        <v>148</v>
      </c>
      <c r="K37" s="46" t="s">
        <v>150</v>
      </c>
      <c r="L37" s="90" t="s">
        <v>150</v>
      </c>
      <c r="M37" s="90" t="s">
        <v>150</v>
      </c>
      <c r="N37" s="46" t="s">
        <v>149</v>
      </c>
      <c r="O37" s="46" t="s">
        <v>150</v>
      </c>
      <c r="P37" s="46" t="s">
        <v>150</v>
      </c>
      <c r="Q37" s="90" t="s">
        <v>150</v>
      </c>
      <c r="R37" s="46" t="s">
        <v>149</v>
      </c>
      <c r="S37" s="46" t="s">
        <v>150</v>
      </c>
      <c r="T37" s="46" t="s">
        <v>150</v>
      </c>
      <c r="U37" s="90" t="s">
        <v>150</v>
      </c>
      <c r="V37" s="46" t="s">
        <v>147</v>
      </c>
      <c r="W37" s="46" t="s">
        <v>149</v>
      </c>
      <c r="X37" s="46" t="s">
        <v>150</v>
      </c>
      <c r="Y37" s="46" t="s">
        <v>150</v>
      </c>
      <c r="Z37" s="46" t="s">
        <v>150</v>
      </c>
      <c r="AA37" s="46" t="s">
        <v>150</v>
      </c>
      <c r="AB37" s="46" t="s">
        <v>149</v>
      </c>
      <c r="AC37" s="46" t="s">
        <v>150</v>
      </c>
      <c r="AD37" s="46" t="s">
        <v>150</v>
      </c>
      <c r="AE37" s="46" t="s">
        <v>150</v>
      </c>
    </row>
    <row r="38" spans="1:31" x14ac:dyDescent="0.35">
      <c r="A38" s="47" t="s">
        <v>49</v>
      </c>
      <c r="B38" s="2" t="s">
        <v>33</v>
      </c>
      <c r="C38" s="35">
        <v>2018</v>
      </c>
      <c r="D38" s="2">
        <v>2018</v>
      </c>
      <c r="E38" s="2" t="s">
        <v>72</v>
      </c>
      <c r="F38" s="2"/>
      <c r="G38" s="44"/>
      <c r="H38" s="78"/>
      <c r="I38" s="44"/>
      <c r="J38" s="90" t="s">
        <v>148</v>
      </c>
      <c r="K38" s="46" t="s">
        <v>150</v>
      </c>
      <c r="L38" s="90" t="s">
        <v>150</v>
      </c>
      <c r="M38" s="90" t="s">
        <v>150</v>
      </c>
      <c r="N38" s="46" t="s">
        <v>150</v>
      </c>
      <c r="O38" s="46" t="s">
        <v>150</v>
      </c>
      <c r="P38" s="46" t="s">
        <v>150</v>
      </c>
      <c r="Q38" s="90" t="s">
        <v>150</v>
      </c>
      <c r="R38" s="46" t="s">
        <v>150</v>
      </c>
      <c r="S38" s="46" t="s">
        <v>150</v>
      </c>
      <c r="T38" s="46" t="s">
        <v>150</v>
      </c>
      <c r="U38" s="90" t="s">
        <v>150</v>
      </c>
      <c r="V38" s="46" t="s">
        <v>147</v>
      </c>
      <c r="W38" s="46" t="s">
        <v>149</v>
      </c>
      <c r="X38" s="46" t="s">
        <v>150</v>
      </c>
      <c r="Y38" s="46" t="s">
        <v>149</v>
      </c>
      <c r="Z38" s="46" t="s">
        <v>150</v>
      </c>
      <c r="AA38" s="46" t="s">
        <v>150</v>
      </c>
      <c r="AB38" s="46" t="s">
        <v>150</v>
      </c>
      <c r="AC38" s="46" t="s">
        <v>150</v>
      </c>
      <c r="AD38" s="46" t="s">
        <v>150</v>
      </c>
      <c r="AE38" s="46" t="s">
        <v>150</v>
      </c>
    </row>
    <row r="39" spans="1:31" x14ac:dyDescent="0.35">
      <c r="A39" s="47" t="s">
        <v>91</v>
      </c>
      <c r="B39" s="2" t="s">
        <v>33</v>
      </c>
      <c r="C39" s="35">
        <v>2018</v>
      </c>
      <c r="D39" s="2">
        <v>2018</v>
      </c>
      <c r="E39" s="2"/>
      <c r="F39" s="2"/>
      <c r="G39" s="44"/>
      <c r="H39" s="78"/>
      <c r="I39" s="44"/>
      <c r="J39" s="90" t="s">
        <v>148</v>
      </c>
      <c r="K39" s="46" t="s">
        <v>150</v>
      </c>
      <c r="L39" s="90" t="s">
        <v>150</v>
      </c>
      <c r="M39" s="90" t="s">
        <v>150</v>
      </c>
      <c r="N39" s="46" t="s">
        <v>150</v>
      </c>
      <c r="O39" s="46" t="s">
        <v>150</v>
      </c>
      <c r="P39" s="46" t="s">
        <v>150</v>
      </c>
      <c r="Q39" s="90" t="s">
        <v>150</v>
      </c>
      <c r="R39" s="46" t="s">
        <v>150</v>
      </c>
      <c r="S39" s="46" t="s">
        <v>150</v>
      </c>
      <c r="T39" s="46" t="s">
        <v>150</v>
      </c>
      <c r="U39" s="90" t="s">
        <v>150</v>
      </c>
      <c r="V39" s="46" t="s">
        <v>150</v>
      </c>
      <c r="W39" s="46" t="s">
        <v>149</v>
      </c>
      <c r="X39" s="46" t="s">
        <v>150</v>
      </c>
      <c r="Y39" s="46" t="s">
        <v>150</v>
      </c>
      <c r="Z39" s="46" t="s">
        <v>150</v>
      </c>
      <c r="AA39" s="46" t="s">
        <v>150</v>
      </c>
      <c r="AB39" s="46" t="s">
        <v>150</v>
      </c>
      <c r="AC39" s="46" t="s">
        <v>150</v>
      </c>
      <c r="AD39" s="46" t="s">
        <v>150</v>
      </c>
      <c r="AE39" s="46" t="s">
        <v>150</v>
      </c>
    </row>
    <row r="40" spans="1:31" x14ac:dyDescent="0.35">
      <c r="A40" s="2" t="s">
        <v>16</v>
      </c>
      <c r="B40" s="2" t="s">
        <v>31</v>
      </c>
      <c r="C40" s="35">
        <v>2018</v>
      </c>
      <c r="D40" s="2">
        <v>2018</v>
      </c>
      <c r="E40" s="2" t="s">
        <v>73</v>
      </c>
      <c r="F40" s="2" t="s">
        <v>76</v>
      </c>
      <c r="G40" s="36">
        <v>24912000</v>
      </c>
      <c r="H40" s="31" t="s">
        <v>73</v>
      </c>
      <c r="I40" s="31" t="s">
        <v>73</v>
      </c>
      <c r="J40" s="34" t="s">
        <v>148</v>
      </c>
      <c r="K40" s="29" t="s">
        <v>149</v>
      </c>
      <c r="L40" s="34" t="s">
        <v>150</v>
      </c>
      <c r="M40" s="34" t="s">
        <v>150</v>
      </c>
      <c r="N40" s="29" t="s">
        <v>150</v>
      </c>
      <c r="O40" s="29" t="s">
        <v>150</v>
      </c>
      <c r="P40" s="29" t="s">
        <v>150</v>
      </c>
      <c r="Q40" s="34" t="s">
        <v>150</v>
      </c>
      <c r="R40" s="29" t="s">
        <v>150</v>
      </c>
      <c r="S40" s="29" t="s">
        <v>150</v>
      </c>
      <c r="T40" s="29" t="s">
        <v>150</v>
      </c>
      <c r="U40" s="34" t="s">
        <v>150</v>
      </c>
      <c r="V40" s="29" t="s">
        <v>147</v>
      </c>
      <c r="W40" s="2" t="s">
        <v>149</v>
      </c>
      <c r="X40" s="29" t="s">
        <v>149</v>
      </c>
      <c r="Y40" s="29" t="s">
        <v>149</v>
      </c>
      <c r="Z40" s="29" t="s">
        <v>150</v>
      </c>
      <c r="AA40" s="29" t="s">
        <v>150</v>
      </c>
      <c r="AB40" s="29" t="s">
        <v>149</v>
      </c>
      <c r="AC40" s="2" t="s">
        <v>150</v>
      </c>
      <c r="AD40" s="2" t="s">
        <v>150</v>
      </c>
      <c r="AE40" s="2" t="s">
        <v>150</v>
      </c>
    </row>
    <row r="41" spans="1:31" x14ac:dyDescent="0.35">
      <c r="A41" s="2" t="s">
        <v>17</v>
      </c>
      <c r="B41" s="2" t="s">
        <v>31</v>
      </c>
      <c r="C41" s="35">
        <v>2018</v>
      </c>
      <c r="D41" s="2">
        <v>2018</v>
      </c>
      <c r="E41" s="2" t="s">
        <v>72</v>
      </c>
      <c r="F41" s="2"/>
      <c r="G41" s="36">
        <v>2765000</v>
      </c>
      <c r="H41" s="31" t="s">
        <v>73</v>
      </c>
      <c r="I41" s="36" t="s">
        <v>73</v>
      </c>
      <c r="J41" s="34" t="s">
        <v>148</v>
      </c>
      <c r="K41" s="29" t="s">
        <v>149</v>
      </c>
      <c r="L41" s="34" t="s">
        <v>150</v>
      </c>
      <c r="M41" s="34" t="s">
        <v>150</v>
      </c>
      <c r="N41" s="29" t="s">
        <v>149</v>
      </c>
      <c r="O41" s="29" t="s">
        <v>150</v>
      </c>
      <c r="P41" s="29" t="s">
        <v>150</v>
      </c>
      <c r="Q41" s="34" t="s">
        <v>148</v>
      </c>
      <c r="R41" s="29" t="s">
        <v>149</v>
      </c>
      <c r="S41" s="29" t="s">
        <v>150</v>
      </c>
      <c r="T41" s="29" t="s">
        <v>150</v>
      </c>
      <c r="U41" s="34" t="s">
        <v>149</v>
      </c>
      <c r="V41" s="29" t="s">
        <v>147</v>
      </c>
      <c r="W41" s="29" t="s">
        <v>149</v>
      </c>
      <c r="X41" s="2" t="s">
        <v>149</v>
      </c>
      <c r="Y41" s="29" t="s">
        <v>149</v>
      </c>
      <c r="Z41" s="29" t="s">
        <v>149</v>
      </c>
      <c r="AA41" s="29" t="s">
        <v>150</v>
      </c>
      <c r="AB41" s="29" t="s">
        <v>149</v>
      </c>
      <c r="AC41" s="2" t="s">
        <v>150</v>
      </c>
      <c r="AD41" s="2" t="s">
        <v>150</v>
      </c>
      <c r="AE41" s="2" t="s">
        <v>150</v>
      </c>
    </row>
    <row r="42" spans="1:31" x14ac:dyDescent="0.35">
      <c r="A42" s="2" t="s">
        <v>95</v>
      </c>
      <c r="B42" s="2" t="s">
        <v>33</v>
      </c>
      <c r="C42" s="35">
        <v>2018</v>
      </c>
      <c r="D42" s="2">
        <v>2018</v>
      </c>
      <c r="E42" s="2" t="s">
        <v>73</v>
      </c>
      <c r="F42" s="2" t="s">
        <v>76</v>
      </c>
      <c r="G42" s="36">
        <v>2765000</v>
      </c>
      <c r="H42" s="31" t="s">
        <v>73</v>
      </c>
      <c r="I42" s="31" t="s">
        <v>73</v>
      </c>
      <c r="J42" s="34" t="s">
        <v>148</v>
      </c>
      <c r="K42" s="29" t="s">
        <v>150</v>
      </c>
      <c r="L42" s="34" t="s">
        <v>150</v>
      </c>
      <c r="M42" s="34" t="s">
        <v>150</v>
      </c>
      <c r="N42" s="29" t="s">
        <v>150</v>
      </c>
      <c r="O42" s="29" t="s">
        <v>150</v>
      </c>
      <c r="P42" s="29" t="s">
        <v>150</v>
      </c>
      <c r="Q42" s="34" t="s">
        <v>150</v>
      </c>
      <c r="R42" s="29" t="s">
        <v>150</v>
      </c>
      <c r="S42" s="29" t="s">
        <v>150</v>
      </c>
      <c r="T42" s="29" t="s">
        <v>150</v>
      </c>
      <c r="U42" s="34" t="s">
        <v>150</v>
      </c>
      <c r="V42" s="29" t="s">
        <v>147</v>
      </c>
      <c r="W42" s="29" t="s">
        <v>149</v>
      </c>
      <c r="X42" s="29" t="s">
        <v>149</v>
      </c>
      <c r="Y42" s="29" t="s">
        <v>150</v>
      </c>
      <c r="Z42" s="29" t="s">
        <v>149</v>
      </c>
      <c r="AA42" s="29" t="s">
        <v>150</v>
      </c>
      <c r="AB42" s="29" t="s">
        <v>150</v>
      </c>
      <c r="AC42" s="2" t="s">
        <v>150</v>
      </c>
      <c r="AD42" s="2" t="s">
        <v>150</v>
      </c>
      <c r="AE42" s="2" t="s">
        <v>150</v>
      </c>
    </row>
    <row r="43" spans="1:31" x14ac:dyDescent="0.35">
      <c r="A43" s="2" t="s">
        <v>52</v>
      </c>
      <c r="B43" s="2" t="s">
        <v>31</v>
      </c>
      <c r="C43" s="35">
        <v>2018</v>
      </c>
      <c r="D43" s="2">
        <v>2018</v>
      </c>
      <c r="E43" s="2" t="s">
        <v>73</v>
      </c>
      <c r="F43" s="2" t="s">
        <v>76</v>
      </c>
      <c r="G43" s="36">
        <v>28056000</v>
      </c>
      <c r="H43" s="82">
        <f>4500000+500000+1500000</f>
        <v>6500000</v>
      </c>
      <c r="I43" s="31" t="s">
        <v>73</v>
      </c>
      <c r="J43" s="34" t="s">
        <v>148</v>
      </c>
      <c r="K43" s="29" t="s">
        <v>150</v>
      </c>
      <c r="L43" s="34" t="s">
        <v>150</v>
      </c>
      <c r="M43" s="34" t="s">
        <v>149</v>
      </c>
      <c r="N43" s="29" t="s">
        <v>149</v>
      </c>
      <c r="O43" s="29" t="s">
        <v>150</v>
      </c>
      <c r="P43" s="29" t="s">
        <v>150</v>
      </c>
      <c r="Q43" s="34" t="s">
        <v>148</v>
      </c>
      <c r="R43" s="29" t="s">
        <v>149</v>
      </c>
      <c r="S43" s="29" t="s">
        <v>150</v>
      </c>
      <c r="T43" s="29" t="s">
        <v>150</v>
      </c>
      <c r="U43" s="34" t="s">
        <v>150</v>
      </c>
      <c r="V43" s="29" t="s">
        <v>147</v>
      </c>
      <c r="W43" s="29" t="s">
        <v>149</v>
      </c>
      <c r="X43" s="29" t="s">
        <v>150</v>
      </c>
      <c r="Y43" s="29" t="s">
        <v>149</v>
      </c>
      <c r="Z43" s="29" t="s">
        <v>150</v>
      </c>
      <c r="AA43" s="29" t="s">
        <v>150</v>
      </c>
      <c r="AB43" s="29" t="s">
        <v>149</v>
      </c>
      <c r="AC43" s="2" t="s">
        <v>150</v>
      </c>
      <c r="AD43" s="2" t="s">
        <v>150</v>
      </c>
      <c r="AE43" s="2" t="s">
        <v>150</v>
      </c>
    </row>
    <row r="44" spans="1:31" x14ac:dyDescent="0.35">
      <c r="A44" s="2" t="s">
        <v>53</v>
      </c>
      <c r="B44" s="2" t="s">
        <v>31</v>
      </c>
      <c r="C44" s="35">
        <v>2018</v>
      </c>
      <c r="D44" s="2">
        <v>2018</v>
      </c>
      <c r="E44" s="2" t="s">
        <v>73</v>
      </c>
      <c r="F44" s="2" t="s">
        <v>76</v>
      </c>
      <c r="G44" s="36">
        <v>9463000</v>
      </c>
      <c r="H44" s="31" t="s">
        <v>73</v>
      </c>
      <c r="I44" s="31">
        <v>4000000</v>
      </c>
      <c r="J44" s="34" t="s">
        <v>148</v>
      </c>
      <c r="K44" s="29" t="s">
        <v>149</v>
      </c>
      <c r="L44" s="34" t="s">
        <v>150</v>
      </c>
      <c r="M44" s="34" t="s">
        <v>150</v>
      </c>
      <c r="N44" s="29" t="s">
        <v>149</v>
      </c>
      <c r="O44" s="29" t="s">
        <v>150</v>
      </c>
      <c r="P44" s="2" t="s">
        <v>149</v>
      </c>
      <c r="Q44" s="34" t="s">
        <v>150</v>
      </c>
      <c r="R44" s="29" t="s">
        <v>150</v>
      </c>
      <c r="S44" s="29" t="s">
        <v>150</v>
      </c>
      <c r="T44" s="29" t="s">
        <v>150</v>
      </c>
      <c r="U44" s="34" t="s">
        <v>150</v>
      </c>
      <c r="V44" s="29" t="s">
        <v>150</v>
      </c>
      <c r="W44" s="2" t="s">
        <v>150</v>
      </c>
      <c r="X44" s="29" t="s">
        <v>150</v>
      </c>
      <c r="Y44" s="29" t="s">
        <v>150</v>
      </c>
      <c r="Z44" s="29" t="s">
        <v>150</v>
      </c>
      <c r="AA44" s="29" t="s">
        <v>150</v>
      </c>
      <c r="AB44" s="29" t="s">
        <v>150</v>
      </c>
      <c r="AC44" s="2" t="s">
        <v>150</v>
      </c>
      <c r="AD44" s="2" t="s">
        <v>150</v>
      </c>
      <c r="AE44" s="2" t="s">
        <v>150</v>
      </c>
    </row>
    <row r="45" spans="1:31" x14ac:dyDescent="0.35">
      <c r="A45" s="2" t="s">
        <v>54</v>
      </c>
      <c r="B45" s="2" t="s">
        <v>31</v>
      </c>
      <c r="C45" s="35">
        <v>2016</v>
      </c>
      <c r="D45" s="2">
        <v>2018</v>
      </c>
      <c r="E45" s="2" t="s">
        <v>73</v>
      </c>
      <c r="F45" s="2" t="s">
        <v>78</v>
      </c>
      <c r="G45" s="36">
        <v>10000000</v>
      </c>
      <c r="H45" s="31" t="s">
        <v>73</v>
      </c>
      <c r="I45" s="31" t="s">
        <v>73</v>
      </c>
      <c r="J45" s="34" t="s">
        <v>148</v>
      </c>
      <c r="K45" s="29" t="s">
        <v>150</v>
      </c>
      <c r="L45" s="34" t="s">
        <v>149</v>
      </c>
      <c r="M45" s="34" t="s">
        <v>150</v>
      </c>
      <c r="N45" s="29" t="s">
        <v>149</v>
      </c>
      <c r="O45" s="29" t="s">
        <v>150</v>
      </c>
      <c r="P45" s="29" t="s">
        <v>150</v>
      </c>
      <c r="Q45" s="34" t="s">
        <v>150</v>
      </c>
      <c r="R45" s="29" t="s">
        <v>150</v>
      </c>
      <c r="S45" s="29" t="s">
        <v>150</v>
      </c>
      <c r="T45" s="29" t="s">
        <v>150</v>
      </c>
      <c r="U45" s="34" t="s">
        <v>150</v>
      </c>
      <c r="V45" s="29" t="s">
        <v>150</v>
      </c>
      <c r="W45" s="29" t="s">
        <v>149</v>
      </c>
      <c r="X45" s="29" t="s">
        <v>149</v>
      </c>
      <c r="Y45" s="29" t="s">
        <v>149</v>
      </c>
      <c r="Z45" s="29" t="s">
        <v>149</v>
      </c>
      <c r="AA45" s="29" t="s">
        <v>150</v>
      </c>
      <c r="AB45" s="29" t="s">
        <v>150</v>
      </c>
      <c r="AC45" s="2" t="s">
        <v>150</v>
      </c>
      <c r="AD45" s="2" t="s">
        <v>150</v>
      </c>
      <c r="AE45" s="2" t="s">
        <v>150</v>
      </c>
    </row>
    <row r="46" spans="1:31" x14ac:dyDescent="0.35">
      <c r="A46" s="2" t="s">
        <v>21</v>
      </c>
      <c r="B46" s="2" t="s">
        <v>31</v>
      </c>
      <c r="C46" s="35">
        <v>2018</v>
      </c>
      <c r="D46" s="2">
        <v>2018</v>
      </c>
      <c r="E46" s="2" t="s">
        <v>73</v>
      </c>
      <c r="F46" s="2" t="s">
        <v>77</v>
      </c>
      <c r="G46" s="36">
        <v>30682145</v>
      </c>
      <c r="H46" s="77" t="s">
        <v>37</v>
      </c>
      <c r="I46" s="36" t="s">
        <v>73</v>
      </c>
      <c r="J46" s="34" t="s">
        <v>148</v>
      </c>
      <c r="K46" s="29" t="s">
        <v>150</v>
      </c>
      <c r="L46" s="34" t="s">
        <v>150</v>
      </c>
      <c r="M46" s="34" t="s">
        <v>149</v>
      </c>
      <c r="N46" s="29" t="s">
        <v>150</v>
      </c>
      <c r="O46" s="2" t="s">
        <v>149</v>
      </c>
      <c r="P46" s="29" t="s">
        <v>150</v>
      </c>
      <c r="Q46" s="34" t="s">
        <v>150</v>
      </c>
      <c r="R46" s="29" t="s">
        <v>149</v>
      </c>
      <c r="S46" s="29" t="s">
        <v>150</v>
      </c>
      <c r="T46" s="2" t="s">
        <v>149</v>
      </c>
      <c r="U46" s="34" t="s">
        <v>149</v>
      </c>
      <c r="V46" s="29" t="s">
        <v>147</v>
      </c>
      <c r="W46" s="29" t="s">
        <v>149</v>
      </c>
      <c r="X46" s="29" t="s">
        <v>149</v>
      </c>
      <c r="Y46" s="29" t="s">
        <v>149</v>
      </c>
      <c r="Z46" s="29" t="s">
        <v>150</v>
      </c>
      <c r="AA46" s="29" t="s">
        <v>150</v>
      </c>
      <c r="AB46" s="29" t="s">
        <v>149</v>
      </c>
      <c r="AC46" s="2" t="s">
        <v>150</v>
      </c>
      <c r="AD46" s="2" t="s">
        <v>150</v>
      </c>
      <c r="AE46" s="2" t="s">
        <v>149</v>
      </c>
    </row>
    <row r="47" spans="1:31" x14ac:dyDescent="0.35">
      <c r="A47" s="2" t="s">
        <v>93</v>
      </c>
      <c r="B47" s="2" t="s">
        <v>31</v>
      </c>
      <c r="C47" s="35">
        <v>2016</v>
      </c>
      <c r="D47" s="38" t="s">
        <v>92</v>
      </c>
      <c r="E47" s="2" t="s">
        <v>73</v>
      </c>
      <c r="F47" s="2" t="s">
        <v>76</v>
      </c>
      <c r="G47" s="36">
        <v>7668000</v>
      </c>
      <c r="H47" s="77">
        <v>7500000</v>
      </c>
      <c r="I47" s="31" t="s">
        <v>73</v>
      </c>
      <c r="J47" s="34" t="s">
        <v>148</v>
      </c>
      <c r="K47" s="29" t="s">
        <v>150</v>
      </c>
      <c r="L47" s="34" t="s">
        <v>150</v>
      </c>
      <c r="M47" s="34" t="s">
        <v>150</v>
      </c>
      <c r="N47" s="29" t="s">
        <v>150</v>
      </c>
      <c r="O47" s="29" t="s">
        <v>150</v>
      </c>
      <c r="P47" s="29" t="s">
        <v>150</v>
      </c>
      <c r="Q47" s="34" t="s">
        <v>150</v>
      </c>
      <c r="R47" s="29" t="s">
        <v>150</v>
      </c>
      <c r="S47" s="29" t="s">
        <v>149</v>
      </c>
      <c r="T47" s="29" t="s">
        <v>150</v>
      </c>
      <c r="U47" s="34" t="s">
        <v>150</v>
      </c>
      <c r="V47" s="29" t="s">
        <v>147</v>
      </c>
      <c r="W47" s="29" t="s">
        <v>149</v>
      </c>
      <c r="X47" s="29" t="s">
        <v>150</v>
      </c>
      <c r="Y47" s="29" t="s">
        <v>149</v>
      </c>
      <c r="Z47" s="29" t="s">
        <v>150</v>
      </c>
      <c r="AA47" s="29" t="s">
        <v>150</v>
      </c>
      <c r="AB47" s="29" t="s">
        <v>149</v>
      </c>
      <c r="AC47" s="2" t="s">
        <v>150</v>
      </c>
      <c r="AD47" s="2" t="s">
        <v>150</v>
      </c>
      <c r="AE47" s="2" t="s">
        <v>150</v>
      </c>
    </row>
    <row r="48" spans="1:31" x14ac:dyDescent="0.35">
      <c r="A48" s="2" t="s">
        <v>22</v>
      </c>
      <c r="B48" s="2" t="s">
        <v>31</v>
      </c>
      <c r="C48" s="35">
        <v>2018</v>
      </c>
      <c r="D48" s="2">
        <v>2018</v>
      </c>
      <c r="E48" s="2" t="s">
        <v>73</v>
      </c>
      <c r="F48" s="2" t="s">
        <v>76</v>
      </c>
      <c r="G48" s="36">
        <v>2765000</v>
      </c>
      <c r="H48" s="31" t="s">
        <v>73</v>
      </c>
      <c r="I48" s="31" t="s">
        <v>73</v>
      </c>
      <c r="J48" s="34" t="s">
        <v>148</v>
      </c>
      <c r="K48" s="29" t="s">
        <v>150</v>
      </c>
      <c r="L48" s="34" t="s">
        <v>150</v>
      </c>
      <c r="M48" s="34" t="s">
        <v>150</v>
      </c>
      <c r="N48" s="29" t="s">
        <v>149</v>
      </c>
      <c r="O48" s="29" t="s">
        <v>150</v>
      </c>
      <c r="P48" s="29" t="s">
        <v>150</v>
      </c>
      <c r="Q48" s="34" t="s">
        <v>150</v>
      </c>
      <c r="R48" s="29" t="s">
        <v>150</v>
      </c>
      <c r="S48" s="29" t="s">
        <v>150</v>
      </c>
      <c r="T48" s="29" t="s">
        <v>150</v>
      </c>
      <c r="U48" s="34" t="s">
        <v>150</v>
      </c>
      <c r="V48" s="29" t="s">
        <v>147</v>
      </c>
      <c r="W48" s="2" t="s">
        <v>150</v>
      </c>
      <c r="X48" s="29" t="s">
        <v>149</v>
      </c>
      <c r="Y48" s="29" t="s">
        <v>149</v>
      </c>
      <c r="Z48" s="29" t="s">
        <v>150</v>
      </c>
      <c r="AA48" s="29" t="s">
        <v>150</v>
      </c>
      <c r="AB48" s="29" t="s">
        <v>149</v>
      </c>
      <c r="AC48" s="2" t="s">
        <v>150</v>
      </c>
      <c r="AD48" s="2" t="s">
        <v>149</v>
      </c>
      <c r="AE48" s="2" t="s">
        <v>150</v>
      </c>
    </row>
    <row r="49" spans="1:31" x14ac:dyDescent="0.35">
      <c r="A49" s="2" t="s">
        <v>23</v>
      </c>
      <c r="B49" s="2" t="s">
        <v>31</v>
      </c>
      <c r="C49" s="35">
        <v>2018</v>
      </c>
      <c r="D49" s="2">
        <v>2018</v>
      </c>
      <c r="E49" s="2" t="s">
        <v>73</v>
      </c>
      <c r="F49" s="2" t="s">
        <v>76</v>
      </c>
      <c r="G49" s="36">
        <v>12201600</v>
      </c>
      <c r="H49" s="31" t="s">
        <v>73</v>
      </c>
      <c r="I49" s="31" t="s">
        <v>145</v>
      </c>
      <c r="J49" s="34" t="s">
        <v>148</v>
      </c>
      <c r="K49" s="29" t="s">
        <v>150</v>
      </c>
      <c r="L49" s="34" t="s">
        <v>150</v>
      </c>
      <c r="M49" s="34" t="s">
        <v>149</v>
      </c>
      <c r="N49" s="29" t="s">
        <v>150</v>
      </c>
      <c r="O49" s="29" t="s">
        <v>150</v>
      </c>
      <c r="P49" s="29" t="s">
        <v>150</v>
      </c>
      <c r="Q49" s="34" t="s">
        <v>150</v>
      </c>
      <c r="R49" s="29" t="s">
        <v>150</v>
      </c>
      <c r="S49" s="29" t="s">
        <v>150</v>
      </c>
      <c r="T49" s="29" t="s">
        <v>150</v>
      </c>
      <c r="U49" s="34" t="s">
        <v>150</v>
      </c>
      <c r="V49" s="29" t="s">
        <v>148</v>
      </c>
      <c r="W49" s="29" t="s">
        <v>149</v>
      </c>
      <c r="X49" s="29" t="s">
        <v>150</v>
      </c>
      <c r="Y49" s="29" t="s">
        <v>150</v>
      </c>
      <c r="Z49" s="29" t="s">
        <v>149</v>
      </c>
      <c r="AA49" s="29" t="s">
        <v>150</v>
      </c>
      <c r="AB49" s="29" t="s">
        <v>150</v>
      </c>
      <c r="AC49" s="2" t="s">
        <v>150</v>
      </c>
      <c r="AD49" s="2" t="s">
        <v>150</v>
      </c>
      <c r="AE49" s="2" t="s">
        <v>150</v>
      </c>
    </row>
    <row r="50" spans="1:31" x14ac:dyDescent="0.35">
      <c r="A50" s="2" t="s">
        <v>24</v>
      </c>
      <c r="B50" s="2" t="s">
        <v>31</v>
      </c>
      <c r="C50" s="35">
        <v>2018</v>
      </c>
      <c r="D50" s="2">
        <v>2018</v>
      </c>
      <c r="E50" s="2" t="s">
        <v>73</v>
      </c>
      <c r="F50" s="2" t="s">
        <v>76</v>
      </c>
      <c r="G50" s="36">
        <v>2765000</v>
      </c>
      <c r="H50" s="31" t="s">
        <v>73</v>
      </c>
      <c r="I50" s="31" t="s">
        <v>73</v>
      </c>
      <c r="J50" s="34" t="s">
        <v>148</v>
      </c>
      <c r="K50" s="29" t="s">
        <v>150</v>
      </c>
      <c r="L50" s="34" t="s">
        <v>150</v>
      </c>
      <c r="M50" s="34" t="s">
        <v>150</v>
      </c>
      <c r="N50" s="29" t="s">
        <v>150</v>
      </c>
      <c r="O50" s="29" t="s">
        <v>150</v>
      </c>
      <c r="P50" s="29" t="s">
        <v>150</v>
      </c>
      <c r="Q50" s="34" t="s">
        <v>150</v>
      </c>
      <c r="R50" s="29" t="s">
        <v>150</v>
      </c>
      <c r="S50" s="29" t="s">
        <v>150</v>
      </c>
      <c r="T50" s="29" t="s">
        <v>150</v>
      </c>
      <c r="U50" s="34" t="s">
        <v>150</v>
      </c>
      <c r="V50" s="29" t="s">
        <v>147</v>
      </c>
      <c r="W50" s="2" t="s">
        <v>150</v>
      </c>
      <c r="X50" s="29" t="s">
        <v>149</v>
      </c>
      <c r="Y50" s="29" t="s">
        <v>149</v>
      </c>
      <c r="Z50" s="29" t="s">
        <v>149</v>
      </c>
      <c r="AA50" s="2" t="s">
        <v>149</v>
      </c>
      <c r="AB50" s="29" t="s">
        <v>149</v>
      </c>
      <c r="AC50" s="2" t="s">
        <v>150</v>
      </c>
      <c r="AD50" s="2" t="s">
        <v>150</v>
      </c>
      <c r="AE50" s="2" t="s">
        <v>150</v>
      </c>
    </row>
    <row r="51" spans="1:31" x14ac:dyDescent="0.35">
      <c r="A51" s="2" t="s">
        <v>55</v>
      </c>
      <c r="B51" s="2" t="s">
        <v>31</v>
      </c>
      <c r="C51" s="37">
        <v>2018</v>
      </c>
      <c r="D51" s="38">
        <v>2018</v>
      </c>
      <c r="E51" s="39" t="s">
        <v>72</v>
      </c>
      <c r="F51" s="39" t="s">
        <v>76</v>
      </c>
      <c r="G51" s="36">
        <v>15909500</v>
      </c>
      <c r="H51" s="31" t="s">
        <v>73</v>
      </c>
      <c r="I51" s="31" t="s">
        <v>73</v>
      </c>
      <c r="J51" s="34" t="s">
        <v>148</v>
      </c>
      <c r="K51" s="29" t="s">
        <v>150</v>
      </c>
      <c r="L51" s="34" t="s">
        <v>150</v>
      </c>
      <c r="M51" s="34" t="s">
        <v>150</v>
      </c>
      <c r="N51" s="29" t="s">
        <v>150</v>
      </c>
      <c r="O51" s="29" t="s">
        <v>150</v>
      </c>
      <c r="P51" s="29" t="s">
        <v>150</v>
      </c>
      <c r="Q51" s="34" t="s">
        <v>150</v>
      </c>
      <c r="R51" s="29" t="s">
        <v>149</v>
      </c>
      <c r="S51" s="29" t="s">
        <v>149</v>
      </c>
      <c r="T51" s="29" t="s">
        <v>150</v>
      </c>
      <c r="U51" s="34" t="s">
        <v>150</v>
      </c>
      <c r="V51" s="29" t="s">
        <v>147</v>
      </c>
      <c r="W51" s="29" t="s">
        <v>149</v>
      </c>
      <c r="X51" s="29" t="s">
        <v>150</v>
      </c>
      <c r="Y51" s="29" t="s">
        <v>149</v>
      </c>
      <c r="Z51" s="29" t="s">
        <v>150</v>
      </c>
      <c r="AA51" s="29" t="s">
        <v>150</v>
      </c>
      <c r="AB51" s="29" t="s">
        <v>150</v>
      </c>
      <c r="AC51" s="2" t="s">
        <v>150</v>
      </c>
      <c r="AD51" s="2" t="s">
        <v>150</v>
      </c>
      <c r="AE51" s="2" t="s">
        <v>150</v>
      </c>
    </row>
    <row r="52" spans="1:31" x14ac:dyDescent="0.35">
      <c r="A52" s="2" t="s">
        <v>56</v>
      </c>
      <c r="B52" s="2" t="s">
        <v>31</v>
      </c>
      <c r="C52" s="35">
        <v>2018</v>
      </c>
      <c r="D52" s="2">
        <v>2018</v>
      </c>
      <c r="E52" s="2" t="s">
        <v>73</v>
      </c>
      <c r="F52" s="2" t="s">
        <v>77</v>
      </c>
      <c r="G52" s="36">
        <v>66000000</v>
      </c>
      <c r="H52" s="31" t="s">
        <v>73</v>
      </c>
      <c r="I52" s="36" t="s">
        <v>73</v>
      </c>
      <c r="J52" s="34" t="s">
        <v>148</v>
      </c>
      <c r="K52" s="29" t="s">
        <v>150</v>
      </c>
      <c r="L52" s="34" t="s">
        <v>150</v>
      </c>
      <c r="M52" s="34" t="s">
        <v>150</v>
      </c>
      <c r="N52" s="29" t="s">
        <v>150</v>
      </c>
      <c r="O52" s="29" t="s">
        <v>150</v>
      </c>
      <c r="P52" s="29" t="s">
        <v>150</v>
      </c>
      <c r="Q52" s="34" t="s">
        <v>150</v>
      </c>
      <c r="R52" s="29" t="s">
        <v>150</v>
      </c>
      <c r="S52" s="29" t="s">
        <v>150</v>
      </c>
      <c r="T52" s="29" t="s">
        <v>150</v>
      </c>
      <c r="U52" s="34" t="s">
        <v>150</v>
      </c>
      <c r="V52" s="29" t="s">
        <v>147</v>
      </c>
      <c r="W52" s="29" t="s">
        <v>149</v>
      </c>
      <c r="X52" s="29" t="s">
        <v>150</v>
      </c>
      <c r="Y52" s="29" t="s">
        <v>149</v>
      </c>
      <c r="Z52" s="29" t="s">
        <v>150</v>
      </c>
      <c r="AA52" s="29" t="s">
        <v>150</v>
      </c>
      <c r="AB52" s="29" t="s">
        <v>149</v>
      </c>
      <c r="AC52" s="2" t="s">
        <v>150</v>
      </c>
      <c r="AD52" s="2" t="s">
        <v>150</v>
      </c>
      <c r="AE52" s="2" t="s">
        <v>150</v>
      </c>
    </row>
    <row r="53" spans="1:31" x14ac:dyDescent="0.35">
      <c r="A53" s="2" t="s">
        <v>57</v>
      </c>
      <c r="B53" s="2" t="s">
        <v>31</v>
      </c>
      <c r="C53" s="35">
        <v>2018</v>
      </c>
      <c r="D53" s="2">
        <v>2018</v>
      </c>
      <c r="E53" s="2" t="s">
        <v>73</v>
      </c>
      <c r="F53" s="2" t="s">
        <v>76</v>
      </c>
      <c r="G53" s="36">
        <v>7586400</v>
      </c>
      <c r="H53" s="77">
        <f>G53*30%</f>
        <v>2275920</v>
      </c>
      <c r="I53" s="31" t="s">
        <v>37</v>
      </c>
      <c r="J53" s="34" t="s">
        <v>148</v>
      </c>
      <c r="K53" s="29" t="s">
        <v>150</v>
      </c>
      <c r="L53" s="34" t="s">
        <v>150</v>
      </c>
      <c r="M53" s="34" t="s">
        <v>149</v>
      </c>
      <c r="N53" s="29" t="s">
        <v>150</v>
      </c>
      <c r="O53" s="29" t="s">
        <v>150</v>
      </c>
      <c r="P53" s="29" t="s">
        <v>150</v>
      </c>
      <c r="Q53" s="34" t="s">
        <v>150</v>
      </c>
      <c r="R53" s="29" t="s">
        <v>150</v>
      </c>
      <c r="S53" s="29" t="s">
        <v>150</v>
      </c>
      <c r="T53" s="29" t="s">
        <v>150</v>
      </c>
      <c r="U53" s="34" t="s">
        <v>150</v>
      </c>
      <c r="V53" s="29" t="s">
        <v>147</v>
      </c>
      <c r="W53" s="29" t="s">
        <v>149</v>
      </c>
      <c r="X53" s="29" t="s">
        <v>149</v>
      </c>
      <c r="Y53" s="29" t="s">
        <v>149</v>
      </c>
      <c r="Z53" s="29" t="s">
        <v>150</v>
      </c>
      <c r="AA53" s="2" t="s">
        <v>149</v>
      </c>
      <c r="AB53" s="29" t="s">
        <v>149</v>
      </c>
      <c r="AC53" s="2" t="s">
        <v>150</v>
      </c>
      <c r="AD53" s="2" t="s">
        <v>149</v>
      </c>
      <c r="AE53" s="2" t="s">
        <v>150</v>
      </c>
    </row>
    <row r="54" spans="1:31" x14ac:dyDescent="0.35">
      <c r="A54" s="2" t="s">
        <v>26</v>
      </c>
      <c r="B54" s="2" t="s">
        <v>31</v>
      </c>
      <c r="C54" s="35">
        <v>2018</v>
      </c>
      <c r="D54" s="2">
        <v>2018</v>
      </c>
      <c r="E54" s="2" t="s">
        <v>73</v>
      </c>
      <c r="F54" s="2" t="s">
        <v>77</v>
      </c>
      <c r="G54" s="36">
        <v>2765000</v>
      </c>
      <c r="H54" s="31" t="s">
        <v>73</v>
      </c>
      <c r="I54" s="36">
        <v>400000</v>
      </c>
      <c r="J54" s="34" t="s">
        <v>148</v>
      </c>
      <c r="K54" s="29" t="s">
        <v>149</v>
      </c>
      <c r="L54" s="34" t="s">
        <v>150</v>
      </c>
      <c r="M54" s="34" t="s">
        <v>150</v>
      </c>
      <c r="N54" s="29" t="s">
        <v>150</v>
      </c>
      <c r="O54" s="2" t="s">
        <v>149</v>
      </c>
      <c r="P54" s="29" t="s">
        <v>150</v>
      </c>
      <c r="Q54" s="34" t="s">
        <v>150</v>
      </c>
      <c r="R54" s="29" t="s">
        <v>149</v>
      </c>
      <c r="S54" s="29" t="s">
        <v>150</v>
      </c>
      <c r="T54" s="29" t="s">
        <v>150</v>
      </c>
      <c r="U54" s="34" t="s">
        <v>150</v>
      </c>
      <c r="V54" s="29" t="s">
        <v>147</v>
      </c>
      <c r="W54" s="29" t="s">
        <v>149</v>
      </c>
      <c r="X54" s="29" t="s">
        <v>149</v>
      </c>
      <c r="Y54" s="29" t="s">
        <v>149</v>
      </c>
      <c r="Z54" s="29" t="s">
        <v>150</v>
      </c>
      <c r="AA54" s="29" t="s">
        <v>150</v>
      </c>
      <c r="AB54" s="29" t="s">
        <v>149</v>
      </c>
      <c r="AC54" s="2" t="s">
        <v>150</v>
      </c>
      <c r="AD54" s="2" t="s">
        <v>149</v>
      </c>
      <c r="AE54" s="2" t="s">
        <v>150</v>
      </c>
    </row>
    <row r="55" spans="1:31" x14ac:dyDescent="0.35">
      <c r="A55" s="2" t="s">
        <v>141</v>
      </c>
      <c r="B55" s="2" t="s">
        <v>33</v>
      </c>
      <c r="C55" s="35">
        <v>2015</v>
      </c>
      <c r="D55" s="38" t="s">
        <v>96</v>
      </c>
      <c r="E55" s="2" t="s">
        <v>73</v>
      </c>
      <c r="F55" s="2" t="s">
        <v>76</v>
      </c>
      <c r="G55" s="36">
        <v>2765000</v>
      </c>
      <c r="H55" s="31" t="s">
        <v>73</v>
      </c>
      <c r="I55" s="31" t="s">
        <v>73</v>
      </c>
      <c r="J55" s="34" t="s">
        <v>148</v>
      </c>
      <c r="K55" s="29" t="s">
        <v>150</v>
      </c>
      <c r="L55" s="34" t="s">
        <v>150</v>
      </c>
      <c r="M55" s="34" t="s">
        <v>150</v>
      </c>
      <c r="N55" s="29" t="s">
        <v>150</v>
      </c>
      <c r="O55" s="29" t="s">
        <v>150</v>
      </c>
      <c r="P55" s="29" t="s">
        <v>150</v>
      </c>
      <c r="Q55" s="34" t="s">
        <v>150</v>
      </c>
      <c r="R55" s="29" t="s">
        <v>150</v>
      </c>
      <c r="S55" s="29" t="s">
        <v>150</v>
      </c>
      <c r="T55" s="29" t="s">
        <v>150</v>
      </c>
      <c r="U55" s="34" t="s">
        <v>150</v>
      </c>
      <c r="V55" s="29" t="s">
        <v>147</v>
      </c>
      <c r="W55" s="29" t="s">
        <v>149</v>
      </c>
      <c r="X55" s="29" t="s">
        <v>149</v>
      </c>
      <c r="Y55" s="29" t="s">
        <v>150</v>
      </c>
      <c r="Z55" s="29" t="s">
        <v>150</v>
      </c>
      <c r="AA55" s="29" t="s">
        <v>150</v>
      </c>
      <c r="AB55" s="29" t="s">
        <v>150</v>
      </c>
      <c r="AC55" s="2" t="s">
        <v>150</v>
      </c>
      <c r="AD55" s="2" t="s">
        <v>150</v>
      </c>
      <c r="AE55" s="2" t="s">
        <v>150</v>
      </c>
    </row>
    <row r="56" spans="1:31" x14ac:dyDescent="0.35">
      <c r="A56" s="2" t="s">
        <v>25</v>
      </c>
      <c r="B56" s="2" t="s">
        <v>31</v>
      </c>
      <c r="C56" s="35">
        <v>2018</v>
      </c>
      <c r="D56" s="2">
        <v>2018</v>
      </c>
      <c r="E56" s="2" t="s">
        <v>73</v>
      </c>
      <c r="F56" s="2" t="s">
        <v>76</v>
      </c>
      <c r="G56" s="36">
        <v>20443200</v>
      </c>
      <c r="H56" s="31" t="s">
        <v>73</v>
      </c>
      <c r="I56" s="31" t="s">
        <v>73</v>
      </c>
      <c r="J56" s="34" t="s">
        <v>148</v>
      </c>
      <c r="K56" s="29" t="s">
        <v>150</v>
      </c>
      <c r="L56" s="34" t="s">
        <v>150</v>
      </c>
      <c r="M56" s="34" t="s">
        <v>150</v>
      </c>
      <c r="N56" s="29" t="s">
        <v>150</v>
      </c>
      <c r="O56" s="29" t="s">
        <v>150</v>
      </c>
      <c r="P56" s="29" t="s">
        <v>150</v>
      </c>
      <c r="Q56" s="34" t="s">
        <v>150</v>
      </c>
      <c r="R56" s="29" t="s">
        <v>149</v>
      </c>
      <c r="S56" s="29" t="s">
        <v>150</v>
      </c>
      <c r="T56" s="29" t="s">
        <v>150</v>
      </c>
      <c r="U56" s="34" t="s">
        <v>150</v>
      </c>
      <c r="V56" s="29" t="s">
        <v>147</v>
      </c>
      <c r="W56" s="29" t="s">
        <v>149</v>
      </c>
      <c r="X56" s="29" t="s">
        <v>149</v>
      </c>
      <c r="Y56" s="29" t="s">
        <v>150</v>
      </c>
      <c r="Z56" s="29" t="s">
        <v>149</v>
      </c>
      <c r="AA56" s="2" t="s">
        <v>149</v>
      </c>
      <c r="AB56" s="29" t="s">
        <v>149</v>
      </c>
      <c r="AC56" s="2" t="s">
        <v>150</v>
      </c>
      <c r="AD56" s="2" t="s">
        <v>150</v>
      </c>
      <c r="AE56" s="2" t="s">
        <v>150</v>
      </c>
    </row>
    <row r="57" spans="1:31" x14ac:dyDescent="0.35">
      <c r="A57" s="2" t="s">
        <v>27</v>
      </c>
      <c r="B57" s="2" t="s">
        <v>31</v>
      </c>
      <c r="C57" s="35">
        <v>2018</v>
      </c>
      <c r="D57" s="2">
        <v>2018</v>
      </c>
      <c r="E57" s="2" t="s">
        <v>73</v>
      </c>
      <c r="F57" s="2" t="s">
        <v>76</v>
      </c>
      <c r="G57" s="36">
        <v>18086400</v>
      </c>
      <c r="H57" s="31" t="s">
        <v>73</v>
      </c>
      <c r="I57" s="31" t="s">
        <v>73</v>
      </c>
      <c r="J57" s="34" t="s">
        <v>148</v>
      </c>
      <c r="K57" s="29" t="s">
        <v>150</v>
      </c>
      <c r="L57" s="34" t="s">
        <v>150</v>
      </c>
      <c r="M57" s="34" t="s">
        <v>150</v>
      </c>
      <c r="N57" s="29" t="s">
        <v>150</v>
      </c>
      <c r="O57" s="29" t="s">
        <v>150</v>
      </c>
      <c r="P57" s="29" t="s">
        <v>150</v>
      </c>
      <c r="Q57" s="34" t="s">
        <v>150</v>
      </c>
      <c r="R57" s="29" t="s">
        <v>150</v>
      </c>
      <c r="S57" s="29" t="s">
        <v>150</v>
      </c>
      <c r="T57" s="29" t="s">
        <v>150</v>
      </c>
      <c r="U57" s="34" t="s">
        <v>150</v>
      </c>
      <c r="V57" s="29" t="s">
        <v>147</v>
      </c>
      <c r="W57" s="29" t="s">
        <v>149</v>
      </c>
      <c r="X57" s="29" t="s">
        <v>149</v>
      </c>
      <c r="Y57" s="29" t="s">
        <v>149</v>
      </c>
      <c r="Z57" s="29" t="s">
        <v>149</v>
      </c>
      <c r="AA57" s="2" t="s">
        <v>149</v>
      </c>
      <c r="AB57" s="29" t="s">
        <v>150</v>
      </c>
      <c r="AC57" s="2" t="s">
        <v>150</v>
      </c>
      <c r="AD57" s="2" t="s">
        <v>150</v>
      </c>
      <c r="AE57" s="2" t="s">
        <v>150</v>
      </c>
    </row>
    <row r="58" spans="1:31" x14ac:dyDescent="0.35">
      <c r="A58" s="2" t="s">
        <v>142</v>
      </c>
      <c r="B58" s="2" t="s">
        <v>31</v>
      </c>
      <c r="C58" s="35">
        <v>2018</v>
      </c>
      <c r="D58" s="2">
        <v>2018</v>
      </c>
      <c r="E58" s="2" t="s">
        <v>73</v>
      </c>
      <c r="F58" s="2" t="s">
        <v>77</v>
      </c>
      <c r="G58" s="36">
        <v>4394644</v>
      </c>
      <c r="H58" s="31" t="s">
        <v>73</v>
      </c>
      <c r="I58" s="36" t="s">
        <v>73</v>
      </c>
      <c r="J58" s="34" t="s">
        <v>148</v>
      </c>
      <c r="K58" s="29" t="s">
        <v>150</v>
      </c>
      <c r="L58" s="34" t="s">
        <v>150</v>
      </c>
      <c r="M58" s="34" t="s">
        <v>150</v>
      </c>
      <c r="N58" s="29" t="s">
        <v>150</v>
      </c>
      <c r="O58" s="29" t="s">
        <v>150</v>
      </c>
      <c r="P58" s="29" t="s">
        <v>150</v>
      </c>
      <c r="Q58" s="34" t="s">
        <v>147</v>
      </c>
      <c r="R58" s="29" t="s">
        <v>150</v>
      </c>
      <c r="S58" s="29" t="s">
        <v>150</v>
      </c>
      <c r="T58" s="29" t="s">
        <v>150</v>
      </c>
      <c r="U58" s="34" t="s">
        <v>150</v>
      </c>
      <c r="V58" s="29" t="s">
        <v>147</v>
      </c>
      <c r="W58" s="29" t="s">
        <v>149</v>
      </c>
      <c r="X58" s="29" t="s">
        <v>149</v>
      </c>
      <c r="Y58" s="29" t="s">
        <v>149</v>
      </c>
      <c r="Z58" s="29" t="s">
        <v>150</v>
      </c>
      <c r="AA58" s="29" t="s">
        <v>150</v>
      </c>
      <c r="AB58" s="29" t="s">
        <v>149</v>
      </c>
      <c r="AC58" s="2" t="s">
        <v>150</v>
      </c>
      <c r="AD58" s="2" t="s">
        <v>150</v>
      </c>
      <c r="AE58" s="2" t="s">
        <v>150</v>
      </c>
    </row>
    <row r="59" spans="1:31" x14ac:dyDescent="0.35">
      <c r="A59" s="2" t="s">
        <v>28</v>
      </c>
      <c r="B59" s="2" t="s">
        <v>31</v>
      </c>
      <c r="C59" s="35">
        <v>2018</v>
      </c>
      <c r="D59" s="2">
        <v>2018</v>
      </c>
      <c r="E59" s="2" t="s">
        <v>72</v>
      </c>
      <c r="F59" s="2" t="s">
        <v>77</v>
      </c>
      <c r="G59" s="36">
        <v>14000000</v>
      </c>
      <c r="H59" s="77">
        <f>G59*10%</f>
        <v>1400000</v>
      </c>
      <c r="I59" s="36">
        <v>42000000</v>
      </c>
      <c r="J59" s="34" t="s">
        <v>148</v>
      </c>
      <c r="K59" s="29" t="s">
        <v>150</v>
      </c>
      <c r="L59" s="34" t="s">
        <v>150</v>
      </c>
      <c r="M59" s="34" t="s">
        <v>150</v>
      </c>
      <c r="N59" s="29" t="s">
        <v>150</v>
      </c>
      <c r="O59" s="29" t="s">
        <v>150</v>
      </c>
      <c r="P59" s="29" t="s">
        <v>150</v>
      </c>
      <c r="Q59" s="34" t="s">
        <v>150</v>
      </c>
      <c r="R59" s="29" t="s">
        <v>149</v>
      </c>
      <c r="S59" s="29" t="s">
        <v>150</v>
      </c>
      <c r="T59" s="29" t="s">
        <v>150</v>
      </c>
      <c r="U59" s="34" t="s">
        <v>150</v>
      </c>
      <c r="V59" s="29" t="s">
        <v>147</v>
      </c>
      <c r="W59" s="29" t="s">
        <v>149</v>
      </c>
      <c r="X59" s="29" t="s">
        <v>150</v>
      </c>
      <c r="Y59" s="29" t="s">
        <v>150</v>
      </c>
      <c r="Z59" s="29" t="s">
        <v>150</v>
      </c>
      <c r="AA59" s="29" t="s">
        <v>150</v>
      </c>
      <c r="AB59" s="29" t="s">
        <v>150</v>
      </c>
      <c r="AC59" s="2" t="s">
        <v>150</v>
      </c>
      <c r="AD59" s="2" t="s">
        <v>150</v>
      </c>
      <c r="AE59" s="2" t="s">
        <v>150</v>
      </c>
    </row>
    <row r="60" spans="1:31" x14ac:dyDescent="0.35">
      <c r="A60" s="2" t="s">
        <v>29</v>
      </c>
      <c r="B60" s="2" t="s">
        <v>31</v>
      </c>
      <c r="C60" s="35">
        <v>2018</v>
      </c>
      <c r="D60" s="2">
        <v>2018</v>
      </c>
      <c r="E60" s="2" t="s">
        <v>72</v>
      </c>
      <c r="F60" s="2"/>
      <c r="G60" s="36">
        <v>2690000</v>
      </c>
      <c r="H60" s="31" t="s">
        <v>73</v>
      </c>
      <c r="I60" s="36" t="s">
        <v>73</v>
      </c>
      <c r="J60" s="34" t="s">
        <v>148</v>
      </c>
      <c r="K60" s="29" t="s">
        <v>150</v>
      </c>
      <c r="L60" s="34" t="s">
        <v>150</v>
      </c>
      <c r="M60" s="34" t="s">
        <v>150</v>
      </c>
      <c r="N60" s="29" t="s">
        <v>150</v>
      </c>
      <c r="O60" s="29" t="s">
        <v>150</v>
      </c>
      <c r="P60" s="29" t="s">
        <v>150</v>
      </c>
      <c r="Q60" s="34" t="s">
        <v>150</v>
      </c>
      <c r="R60" s="29" t="s">
        <v>150</v>
      </c>
      <c r="S60" s="29" t="s">
        <v>150</v>
      </c>
      <c r="T60" s="29" t="s">
        <v>150</v>
      </c>
      <c r="U60" s="34" t="s">
        <v>150</v>
      </c>
      <c r="V60" s="29" t="s">
        <v>147</v>
      </c>
      <c r="W60" s="29" t="s">
        <v>149</v>
      </c>
      <c r="X60" s="29" t="s">
        <v>150</v>
      </c>
      <c r="Y60" s="29" t="s">
        <v>150</v>
      </c>
      <c r="Z60" s="29" t="s">
        <v>149</v>
      </c>
      <c r="AA60" s="2" t="s">
        <v>149</v>
      </c>
      <c r="AB60" s="29" t="s">
        <v>150</v>
      </c>
      <c r="AC60" s="2" t="s">
        <v>150</v>
      </c>
      <c r="AD60" s="2" t="s">
        <v>150</v>
      </c>
      <c r="AE60" s="2" t="s">
        <v>150</v>
      </c>
    </row>
    <row r="61" spans="1:31" s="81" customFormat="1" ht="18.5" x14ac:dyDescent="0.45">
      <c r="A61" s="100" t="s">
        <v>112</v>
      </c>
      <c r="B61" s="101"/>
      <c r="C61" s="101"/>
      <c r="D61" s="101"/>
      <c r="E61" s="101"/>
      <c r="F61" s="101"/>
      <c r="G61" s="101"/>
      <c r="H61" s="101"/>
      <c r="I61" s="101"/>
      <c r="J61" s="85">
        <f>(COUNTIF(J4:J60,"LI")-COUNTIF(J37:J39,"LI"))+((COUNTIF(J4:J60,"ELI"))-COUNTIF(J37:J39,"ELI"))</f>
        <v>54</v>
      </c>
      <c r="K61" s="85">
        <f>(COUNTIF(K4:K60,"YES"))-COUNTIF(K37:K39,"YES")</f>
        <v>17</v>
      </c>
      <c r="L61" s="85">
        <f t="shared" ref="L61:AE61" si="0">(COUNTIF(L4:L60,"YES"))-COUNTIF(L37:L39,"YES")</f>
        <v>5</v>
      </c>
      <c r="M61" s="85">
        <f t="shared" si="0"/>
        <v>17</v>
      </c>
      <c r="N61" s="85">
        <f t="shared" si="0"/>
        <v>12</v>
      </c>
      <c r="O61" s="85">
        <f t="shared" si="0"/>
        <v>6</v>
      </c>
      <c r="P61" s="85">
        <f t="shared" si="0"/>
        <v>2</v>
      </c>
      <c r="Q61" s="85">
        <f>(COUNTIF(Q4:Q60,"LI")-COUNTIF(Q37:Q39,"LI"))+((COUNTIF(Q4:Q60,"ELI"))-COUNTIF(Q37:Q39,"ELI"))</f>
        <v>17</v>
      </c>
      <c r="R61" s="85">
        <f t="shared" si="0"/>
        <v>24</v>
      </c>
      <c r="S61" s="85">
        <f t="shared" si="0"/>
        <v>3</v>
      </c>
      <c r="T61" s="85">
        <f t="shared" si="0"/>
        <v>3</v>
      </c>
      <c r="U61" s="85">
        <f t="shared" si="0"/>
        <v>8</v>
      </c>
      <c r="V61" s="85">
        <f>(COUNTIF(V4:V60,"LI")-COUNTIF(V37:V39,"LI"))+((COUNTIF(V4:V60,"ELI"))-COUNTIF(V37:V39,"ELI"))</f>
        <v>47</v>
      </c>
      <c r="W61" s="85">
        <f t="shared" si="0"/>
        <v>47</v>
      </c>
      <c r="X61" s="85">
        <f t="shared" si="0"/>
        <v>26</v>
      </c>
      <c r="Y61" s="85">
        <f t="shared" si="0"/>
        <v>35</v>
      </c>
      <c r="Z61" s="85">
        <f t="shared" si="0"/>
        <v>22</v>
      </c>
      <c r="AA61" s="85">
        <f t="shared" si="0"/>
        <v>11</v>
      </c>
      <c r="AB61" s="85">
        <f t="shared" si="0"/>
        <v>27</v>
      </c>
      <c r="AC61" s="85">
        <f t="shared" si="0"/>
        <v>2</v>
      </c>
      <c r="AD61" s="85">
        <f t="shared" si="0"/>
        <v>3</v>
      </c>
      <c r="AE61" s="85">
        <f t="shared" si="0"/>
        <v>2</v>
      </c>
    </row>
    <row r="62" spans="1:31" ht="18.5" x14ac:dyDescent="0.45">
      <c r="A62" s="96" t="s">
        <v>116</v>
      </c>
      <c r="B62" s="97"/>
      <c r="C62" s="97"/>
      <c r="D62" s="97"/>
      <c r="E62" s="97"/>
      <c r="F62" s="97"/>
      <c r="G62" s="97"/>
      <c r="H62" s="97"/>
      <c r="I62" s="97"/>
      <c r="J62" s="95">
        <f>J61/54</f>
        <v>1</v>
      </c>
      <c r="K62" s="60">
        <f t="shared" ref="K62:AE62" si="1">K61/54</f>
        <v>0.31481481481481483</v>
      </c>
      <c r="L62" s="60">
        <f t="shared" si="1"/>
        <v>9.2592592592592587E-2</v>
      </c>
      <c r="M62" s="60">
        <f t="shared" si="1"/>
        <v>0.31481481481481483</v>
      </c>
      <c r="N62" s="60">
        <f t="shared" si="1"/>
        <v>0.22222222222222221</v>
      </c>
      <c r="O62" s="60">
        <f t="shared" si="1"/>
        <v>0.1111111111111111</v>
      </c>
      <c r="P62" s="60">
        <f t="shared" si="1"/>
        <v>3.7037037037037035E-2</v>
      </c>
      <c r="Q62" s="60">
        <f t="shared" si="1"/>
        <v>0.31481481481481483</v>
      </c>
      <c r="R62" s="60">
        <f t="shared" si="1"/>
        <v>0.44444444444444442</v>
      </c>
      <c r="S62" s="60">
        <f t="shared" si="1"/>
        <v>5.5555555555555552E-2</v>
      </c>
      <c r="T62" s="60">
        <f t="shared" si="1"/>
        <v>5.5555555555555552E-2</v>
      </c>
      <c r="U62" s="60">
        <f t="shared" si="1"/>
        <v>0.14814814814814814</v>
      </c>
      <c r="V62" s="60">
        <f t="shared" si="1"/>
        <v>0.87037037037037035</v>
      </c>
      <c r="W62" s="60">
        <f t="shared" si="1"/>
        <v>0.87037037037037035</v>
      </c>
      <c r="X62" s="60">
        <f t="shared" si="1"/>
        <v>0.48148148148148145</v>
      </c>
      <c r="Y62" s="60">
        <f t="shared" si="1"/>
        <v>0.64814814814814814</v>
      </c>
      <c r="Z62" s="60">
        <f t="shared" si="1"/>
        <v>0.40740740740740738</v>
      </c>
      <c r="AA62" s="60">
        <f t="shared" si="1"/>
        <v>0.20370370370370369</v>
      </c>
      <c r="AB62" s="60">
        <f t="shared" si="1"/>
        <v>0.5</v>
      </c>
      <c r="AC62" s="60">
        <f t="shared" si="1"/>
        <v>3.7037037037037035E-2</v>
      </c>
      <c r="AD62" s="60">
        <f t="shared" si="1"/>
        <v>5.5555555555555552E-2</v>
      </c>
      <c r="AE62" s="60">
        <f t="shared" si="1"/>
        <v>3.7037037037037035E-2</v>
      </c>
    </row>
    <row r="63" spans="1:31" x14ac:dyDescent="0.35">
      <c r="G63" s="75"/>
      <c r="H63" s="79"/>
      <c r="I63" s="76"/>
    </row>
    <row r="64" spans="1:31" x14ac:dyDescent="0.35">
      <c r="H64" s="83"/>
    </row>
    <row r="65" spans="8:8" x14ac:dyDescent="0.35">
      <c r="H65" s="84"/>
    </row>
    <row r="68" spans="8:8" x14ac:dyDescent="0.35">
      <c r="H68" s="80"/>
    </row>
  </sheetData>
  <sheetProtection insertColumns="0" insertRows="0" deleteColumns="0" deleteRows="0" selectLockedCells="1" selectUnlockedCells="1"/>
  <autoFilter ref="J3:AE62"/>
  <mergeCells count="16">
    <mergeCell ref="A62:I62"/>
    <mergeCell ref="H2:H3"/>
    <mergeCell ref="A61:I61"/>
    <mergeCell ref="AC2:AE2"/>
    <mergeCell ref="A1:AE1"/>
    <mergeCell ref="A2:A3"/>
    <mergeCell ref="B2:B3"/>
    <mergeCell ref="C2:C3"/>
    <mergeCell ref="D2:D3"/>
    <mergeCell ref="E2:E3"/>
    <mergeCell ref="F2:F3"/>
    <mergeCell ref="G2:G3"/>
    <mergeCell ref="I2:I3"/>
    <mergeCell ref="J2:P2"/>
    <mergeCell ref="Q2:U2"/>
    <mergeCell ref="V2:AB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'2019 QAP Data Input'!$B$16:$B$22</xm:f>
          </x14:formula1>
          <xm:sqref>D4:D60</xm:sqref>
        </x14:dataValidation>
        <x14:dataValidation type="list" allowBlank="1" showInputMessage="1" showErrorMessage="1">
          <x14:formula1>
            <xm:f>'2019 QAP Data Input'!$B$31:$B$33</xm:f>
          </x14:formula1>
          <xm:sqref>F4:F60</xm:sqref>
        </x14:dataValidation>
        <x14:dataValidation type="list" allowBlank="1" showInputMessage="1" showErrorMessage="1">
          <x14:formula1>
            <xm:f>'2019 QAP Data Input'!$B$26:$B$27</xm:f>
          </x14:formula1>
          <xm:sqref>E4:E60</xm:sqref>
        </x14:dataValidation>
        <x14:dataValidation type="list" allowBlank="1" showInputMessage="1" showErrorMessage="1">
          <x14:formula1>
            <xm:f>'2019 QAP Data Input'!$B$9:$B$12</xm:f>
          </x14:formula1>
          <xm:sqref>C4:C60</xm:sqref>
        </x14:dataValidation>
        <x14:dataValidation type="list" allowBlank="1" showInputMessage="1" showErrorMessage="1">
          <x14:formula1>
            <xm:f>'2019 QAP Data Input'!$B$4:$B$5</xm:f>
          </x14:formula1>
          <xm:sqref>B2 B4:B60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workbookViewId="0">
      <selection activeCell="C42" sqref="C42"/>
    </sheetView>
  </sheetViews>
  <sheetFormatPr defaultColWidth="9.1796875" defaultRowHeight="13" x14ac:dyDescent="0.3"/>
  <cols>
    <col min="1" max="1" width="9.1796875" style="3"/>
    <col min="2" max="2" width="25.26953125" style="3" customWidth="1"/>
    <col min="3" max="3" width="11.54296875" style="3" customWidth="1"/>
    <col min="4" max="16384" width="9.1796875" style="3"/>
  </cols>
  <sheetData>
    <row r="1" spans="2:12" x14ac:dyDescent="0.3">
      <c r="B1" s="113" t="s">
        <v>35</v>
      </c>
      <c r="C1" s="113"/>
      <c r="D1" s="113"/>
      <c r="E1" s="113"/>
      <c r="F1" s="113"/>
      <c r="G1" s="113"/>
      <c r="H1" s="113"/>
      <c r="I1" s="113"/>
      <c r="J1" s="113"/>
      <c r="K1" s="113"/>
      <c r="L1" s="113"/>
    </row>
    <row r="2" spans="2:12" x14ac:dyDescent="0.3">
      <c r="E2" s="4"/>
      <c r="F2" s="4"/>
      <c r="G2" s="4"/>
      <c r="H2" s="4"/>
      <c r="I2" s="4"/>
    </row>
    <row r="3" spans="2:12" x14ac:dyDescent="0.3">
      <c r="B3" s="5" t="s">
        <v>34</v>
      </c>
    </row>
    <row r="4" spans="2:12" x14ac:dyDescent="0.3">
      <c r="B4" s="6" t="s">
        <v>31</v>
      </c>
    </row>
    <row r="5" spans="2:12" x14ac:dyDescent="0.3">
      <c r="B5" s="7" t="s">
        <v>33</v>
      </c>
    </row>
    <row r="8" spans="2:12" ht="15" customHeight="1" x14ac:dyDescent="0.3">
      <c r="B8" s="5" t="s">
        <v>36</v>
      </c>
    </row>
    <row r="9" spans="2:12" ht="15" customHeight="1" x14ac:dyDescent="0.3">
      <c r="B9" s="6">
        <v>2015</v>
      </c>
    </row>
    <row r="10" spans="2:12" x14ac:dyDescent="0.3">
      <c r="B10" s="6">
        <v>2016</v>
      </c>
    </row>
    <row r="11" spans="2:12" x14ac:dyDescent="0.3">
      <c r="B11" s="6">
        <v>2017</v>
      </c>
    </row>
    <row r="12" spans="2:12" x14ac:dyDescent="0.3">
      <c r="B12" s="7">
        <v>2018</v>
      </c>
    </row>
    <row r="13" spans="2:12" x14ac:dyDescent="0.3">
      <c r="B13" s="11"/>
    </row>
    <row r="14" spans="2:12" x14ac:dyDescent="0.3">
      <c r="B14" s="11"/>
    </row>
    <row r="15" spans="2:12" x14ac:dyDescent="0.3">
      <c r="B15" s="16" t="s">
        <v>60</v>
      </c>
    </row>
    <row r="16" spans="2:12" x14ac:dyDescent="0.3">
      <c r="B16" s="17">
        <v>2018</v>
      </c>
    </row>
    <row r="17" spans="2:2" x14ac:dyDescent="0.3">
      <c r="B17" s="6">
        <v>2017</v>
      </c>
    </row>
    <row r="18" spans="2:2" x14ac:dyDescent="0.3">
      <c r="B18" s="6">
        <v>2016</v>
      </c>
    </row>
    <row r="19" spans="2:2" x14ac:dyDescent="0.3">
      <c r="B19" s="12" t="s">
        <v>92</v>
      </c>
    </row>
    <row r="20" spans="2:2" x14ac:dyDescent="0.3">
      <c r="B20" s="12" t="s">
        <v>96</v>
      </c>
    </row>
    <row r="21" spans="2:2" x14ac:dyDescent="0.3">
      <c r="B21" s="12" t="s">
        <v>68</v>
      </c>
    </row>
    <row r="22" spans="2:2" x14ac:dyDescent="0.3">
      <c r="B22" s="15" t="s">
        <v>94</v>
      </c>
    </row>
    <row r="25" spans="2:2" ht="25.5" customHeight="1" x14ac:dyDescent="0.3">
      <c r="B25" s="13" t="s">
        <v>71</v>
      </c>
    </row>
    <row r="26" spans="2:2" ht="12.75" customHeight="1" x14ac:dyDescent="0.3">
      <c r="B26" s="6" t="s">
        <v>72</v>
      </c>
    </row>
    <row r="27" spans="2:2" x14ac:dyDescent="0.3">
      <c r="B27" s="7" t="s">
        <v>73</v>
      </c>
    </row>
    <row r="30" spans="2:2" s="14" customFormat="1" ht="26" x14ac:dyDescent="0.3">
      <c r="B30" s="13" t="s">
        <v>75</v>
      </c>
    </row>
    <row r="31" spans="2:2" x14ac:dyDescent="0.3">
      <c r="B31" s="9" t="s">
        <v>77</v>
      </c>
    </row>
    <row r="32" spans="2:2" x14ac:dyDescent="0.3">
      <c r="B32" s="6" t="s">
        <v>76</v>
      </c>
    </row>
    <row r="33" spans="2:3" x14ac:dyDescent="0.3">
      <c r="B33" s="7" t="s">
        <v>78</v>
      </c>
    </row>
    <row r="37" spans="2:3" ht="45" customHeight="1" x14ac:dyDescent="0.3">
      <c r="B37" s="111" t="s">
        <v>39</v>
      </c>
      <c r="C37" s="112"/>
    </row>
    <row r="38" spans="2:3" x14ac:dyDescent="0.3">
      <c r="B38" s="8" t="s">
        <v>37</v>
      </c>
      <c r="C38" s="9">
        <v>1</v>
      </c>
    </row>
    <row r="39" spans="2:3" x14ac:dyDescent="0.3">
      <c r="B39" s="10" t="s">
        <v>38</v>
      </c>
      <c r="C39" s="7">
        <v>0</v>
      </c>
    </row>
  </sheetData>
  <mergeCells count="2">
    <mergeCell ref="B37:C37"/>
    <mergeCell ref="B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workbookViewId="0">
      <pane xSplit="1" topLeftCell="B1" activePane="topRight" state="frozen"/>
      <selection activeCell="AB52" sqref="AB52"/>
      <selection pane="topRight" activeCell="A6" sqref="A6"/>
    </sheetView>
  </sheetViews>
  <sheetFormatPr defaultRowHeight="14.5" x14ac:dyDescent="0.35"/>
  <cols>
    <col min="1" max="1" width="51.1796875" customWidth="1"/>
    <col min="2" max="2" width="23.1796875" style="21" customWidth="1"/>
    <col min="3" max="3" width="16.7265625" style="21" customWidth="1"/>
    <col min="4" max="4" width="19.81640625" style="21" customWidth="1"/>
    <col min="5" max="5" width="23.453125" customWidth="1"/>
  </cols>
  <sheetData>
    <row r="1" spans="1:5" s="20" customFormat="1" x14ac:dyDescent="0.35">
      <c r="A1" s="53" t="s">
        <v>105</v>
      </c>
      <c r="B1" s="54" t="s">
        <v>40</v>
      </c>
      <c r="C1" s="54" t="s">
        <v>41</v>
      </c>
      <c r="D1" s="55" t="s">
        <v>42</v>
      </c>
      <c r="E1" s="22"/>
    </row>
    <row r="2" spans="1:5" x14ac:dyDescent="0.35">
      <c r="A2" s="56" t="s">
        <v>122</v>
      </c>
      <c r="B2" s="64">
        <v>1</v>
      </c>
      <c r="C2" s="64">
        <v>0.31</v>
      </c>
      <c r="D2" s="61">
        <v>0.87</v>
      </c>
    </row>
    <row r="3" spans="1:5" x14ac:dyDescent="0.35">
      <c r="A3" s="56" t="s">
        <v>125</v>
      </c>
      <c r="B3" s="64">
        <v>7.0000000000000007E-2</v>
      </c>
      <c r="C3" s="64">
        <v>7.0000000000000007E-2</v>
      </c>
      <c r="D3" s="61">
        <v>0.81</v>
      </c>
    </row>
    <row r="4" spans="1:5" x14ac:dyDescent="0.35">
      <c r="A4" s="56" t="s">
        <v>120</v>
      </c>
      <c r="B4" s="64">
        <v>0.31</v>
      </c>
      <c r="C4" s="64">
        <v>0.44</v>
      </c>
      <c r="D4" s="61">
        <v>0.87</v>
      </c>
    </row>
    <row r="5" spans="1:5" ht="16.5" customHeight="1" x14ac:dyDescent="0.35">
      <c r="A5" s="66" t="s">
        <v>152</v>
      </c>
      <c r="B5" s="64">
        <v>0.09</v>
      </c>
      <c r="C5" s="64">
        <v>0.06</v>
      </c>
      <c r="D5" s="61">
        <v>0.46</v>
      </c>
    </row>
    <row r="6" spans="1:5" x14ac:dyDescent="0.35">
      <c r="A6" s="56" t="s">
        <v>126</v>
      </c>
      <c r="B6" s="64">
        <v>0.31</v>
      </c>
      <c r="C6" s="64">
        <v>0.06</v>
      </c>
      <c r="D6" s="61">
        <v>0.65</v>
      </c>
    </row>
    <row r="7" spans="1:5" x14ac:dyDescent="0.35">
      <c r="A7" s="56" t="s">
        <v>123</v>
      </c>
      <c r="B7" s="64">
        <v>0.22</v>
      </c>
      <c r="C7" s="64"/>
      <c r="D7" s="61">
        <v>0.41</v>
      </c>
    </row>
    <row r="8" spans="1:5" x14ac:dyDescent="0.35">
      <c r="A8" s="56" t="s">
        <v>128</v>
      </c>
      <c r="B8" s="64"/>
      <c r="C8" s="64">
        <v>0.15</v>
      </c>
      <c r="D8" s="61">
        <v>0.2</v>
      </c>
    </row>
    <row r="9" spans="1:5" x14ac:dyDescent="0.35">
      <c r="A9" s="56" t="s">
        <v>127</v>
      </c>
      <c r="B9" s="64">
        <v>0.11</v>
      </c>
      <c r="C9" s="64"/>
      <c r="D9" s="61">
        <v>0.5</v>
      </c>
    </row>
    <row r="10" spans="1:5" ht="15" thickBot="1" x14ac:dyDescent="0.4">
      <c r="A10" s="57" t="s">
        <v>121</v>
      </c>
      <c r="B10" s="65">
        <v>0.04</v>
      </c>
      <c r="C10" s="65"/>
      <c r="D10" s="63"/>
    </row>
    <row r="11" spans="1:5" x14ac:dyDescent="0.35">
      <c r="A11" s="51"/>
      <c r="B11" s="52"/>
      <c r="C11" s="52"/>
      <c r="D11" s="52"/>
    </row>
    <row r="12" spans="1:5" x14ac:dyDescent="0.35">
      <c r="A12" s="51"/>
      <c r="B12" s="52"/>
      <c r="C12" s="52"/>
      <c r="D12" s="52"/>
    </row>
    <row r="13" spans="1:5" ht="15" thickBot="1" x14ac:dyDescent="0.4">
      <c r="A13" s="18"/>
      <c r="B13" s="52"/>
      <c r="C13" s="52"/>
      <c r="D13" s="52"/>
    </row>
    <row r="14" spans="1:5" x14ac:dyDescent="0.35">
      <c r="A14" s="91" t="s">
        <v>106</v>
      </c>
      <c r="B14" s="92"/>
      <c r="C14" s="52"/>
      <c r="D14" s="52"/>
    </row>
    <row r="15" spans="1:5" x14ac:dyDescent="0.35">
      <c r="A15" s="58" t="s">
        <v>114</v>
      </c>
      <c r="B15" s="61">
        <v>0.04</v>
      </c>
      <c r="C15" s="52"/>
      <c r="D15" s="52"/>
    </row>
    <row r="16" spans="1:5" x14ac:dyDescent="0.35">
      <c r="A16" s="58" t="s">
        <v>118</v>
      </c>
      <c r="B16" s="62">
        <v>0.06</v>
      </c>
      <c r="C16" s="52"/>
      <c r="D16" s="52"/>
    </row>
    <row r="17" spans="1:4" ht="15" thickBot="1" x14ac:dyDescent="0.4">
      <c r="A17" s="59" t="s">
        <v>115</v>
      </c>
      <c r="B17" s="63">
        <v>0.04</v>
      </c>
      <c r="C17" s="52"/>
      <c r="D17" s="52"/>
    </row>
    <row r="18" spans="1:4" x14ac:dyDescent="0.35">
      <c r="C18" s="52"/>
      <c r="D18" s="52"/>
    </row>
    <row r="19" spans="1:4" x14ac:dyDescent="0.35">
      <c r="C19" s="52"/>
      <c r="D19" s="52"/>
    </row>
    <row r="20" spans="1:4" x14ac:dyDescent="0.35">
      <c r="C20" s="52"/>
      <c r="D20" s="52"/>
    </row>
  </sheetData>
  <sortState ref="A2:D13">
    <sortCondition descending="1" ref="C2"/>
  </sortState>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opLeftCell="A34" workbookViewId="0">
      <selection activeCell="C50" sqref="C50"/>
    </sheetView>
  </sheetViews>
  <sheetFormatPr defaultColWidth="9.1796875" defaultRowHeight="14.5" x14ac:dyDescent="0.35"/>
  <cols>
    <col min="1" max="1" width="26.26953125" style="18" customWidth="1"/>
    <col min="2" max="2" width="94.81640625" style="18" customWidth="1"/>
    <col min="3" max="3" width="54.54296875" style="18" customWidth="1"/>
    <col min="4" max="16384" width="9.1796875" style="18"/>
  </cols>
  <sheetData>
    <row r="1" spans="1:3" x14ac:dyDescent="0.35">
      <c r="A1" s="114" t="s">
        <v>32</v>
      </c>
      <c r="B1" s="114" t="s">
        <v>70</v>
      </c>
      <c r="C1" s="115" t="s">
        <v>79</v>
      </c>
    </row>
    <row r="2" spans="1:3" x14ac:dyDescent="0.35">
      <c r="A2" s="114"/>
      <c r="B2" s="114"/>
      <c r="C2" s="115"/>
    </row>
    <row r="3" spans="1:3" ht="58" x14ac:dyDescent="0.35">
      <c r="A3" s="1" t="s">
        <v>0</v>
      </c>
      <c r="B3" s="24" t="s">
        <v>69</v>
      </c>
      <c r="C3" s="25" t="s">
        <v>81</v>
      </c>
    </row>
    <row r="4" spans="1:3" x14ac:dyDescent="0.35">
      <c r="A4" s="2" t="s">
        <v>63</v>
      </c>
      <c r="B4" s="23"/>
      <c r="C4" s="25" t="s">
        <v>81</v>
      </c>
    </row>
    <row r="5" spans="1:3" x14ac:dyDescent="0.35">
      <c r="A5" s="2" t="s">
        <v>61</v>
      </c>
      <c r="B5" s="26"/>
      <c r="C5" s="1" t="s">
        <v>88</v>
      </c>
    </row>
    <row r="6" spans="1:3" ht="29" x14ac:dyDescent="0.35">
      <c r="A6" s="1" t="s">
        <v>1</v>
      </c>
      <c r="B6" s="23" t="s">
        <v>80</v>
      </c>
      <c r="C6" s="1" t="s">
        <v>88</v>
      </c>
    </row>
    <row r="7" spans="1:3" x14ac:dyDescent="0.35">
      <c r="A7" s="2" t="s">
        <v>62</v>
      </c>
      <c r="B7" s="1"/>
      <c r="C7" s="25" t="s">
        <v>81</v>
      </c>
    </row>
    <row r="8" spans="1:3" x14ac:dyDescent="0.35">
      <c r="A8" s="1" t="s">
        <v>2</v>
      </c>
      <c r="B8" s="23" t="s">
        <v>82</v>
      </c>
      <c r="C8" s="1" t="s">
        <v>88</v>
      </c>
    </row>
    <row r="9" spans="1:3" x14ac:dyDescent="0.35">
      <c r="A9" s="2" t="s">
        <v>64</v>
      </c>
      <c r="B9" s="1"/>
      <c r="C9" s="25" t="s">
        <v>83</v>
      </c>
    </row>
    <row r="10" spans="1:3" ht="43.5" x14ac:dyDescent="0.35">
      <c r="A10" s="2" t="s">
        <v>3</v>
      </c>
      <c r="B10" s="27" t="s">
        <v>84</v>
      </c>
      <c r="C10" s="25" t="s">
        <v>81</v>
      </c>
    </row>
    <row r="11" spans="1:3" ht="29" x14ac:dyDescent="0.35">
      <c r="A11" s="2" t="s">
        <v>65</v>
      </c>
      <c r="B11" s="23" t="s">
        <v>85</v>
      </c>
      <c r="C11" s="25" t="s">
        <v>86</v>
      </c>
    </row>
    <row r="12" spans="1:3" x14ac:dyDescent="0.35">
      <c r="A12" s="2" t="s">
        <v>66</v>
      </c>
      <c r="B12" s="1"/>
      <c r="C12" s="25" t="s">
        <v>86</v>
      </c>
    </row>
    <row r="13" spans="1:3" x14ac:dyDescent="0.35">
      <c r="A13" s="1" t="s">
        <v>4</v>
      </c>
      <c r="B13" s="1" t="s">
        <v>87</v>
      </c>
      <c r="C13" s="1" t="s">
        <v>88</v>
      </c>
    </row>
    <row r="14" spans="1:3" x14ac:dyDescent="0.35">
      <c r="A14" s="1" t="s">
        <v>5</v>
      </c>
      <c r="B14" s="1"/>
      <c r="C14" s="25" t="s">
        <v>86</v>
      </c>
    </row>
    <row r="15" spans="1:3" x14ac:dyDescent="0.35">
      <c r="A15" s="2" t="s">
        <v>43</v>
      </c>
      <c r="B15" s="1"/>
      <c r="C15" s="25" t="s">
        <v>81</v>
      </c>
    </row>
    <row r="16" spans="1:3" ht="29" x14ac:dyDescent="0.35">
      <c r="A16" s="1" t="s">
        <v>7</v>
      </c>
      <c r="B16" s="23" t="s">
        <v>104</v>
      </c>
      <c r="C16" s="1" t="s">
        <v>88</v>
      </c>
    </row>
    <row r="17" spans="1:3" x14ac:dyDescent="0.35">
      <c r="A17" s="1" t="s">
        <v>8</v>
      </c>
      <c r="B17" s="1"/>
      <c r="C17" s="25" t="s">
        <v>81</v>
      </c>
    </row>
    <row r="18" spans="1:3" x14ac:dyDescent="0.35">
      <c r="A18" s="2" t="s">
        <v>6</v>
      </c>
      <c r="B18" s="1"/>
      <c r="C18" s="1" t="s">
        <v>88</v>
      </c>
    </row>
    <row r="19" spans="1:3" x14ac:dyDescent="0.35">
      <c r="A19" s="1" t="s">
        <v>9</v>
      </c>
      <c r="B19" s="1"/>
      <c r="C19" s="1" t="s">
        <v>88</v>
      </c>
    </row>
    <row r="20" spans="1:3" x14ac:dyDescent="0.35">
      <c r="A20" s="1" t="s">
        <v>10</v>
      </c>
      <c r="B20" s="1"/>
      <c r="C20" s="1" t="s">
        <v>88</v>
      </c>
    </row>
    <row r="21" spans="1:3" x14ac:dyDescent="0.35">
      <c r="A21" s="2" t="s">
        <v>44</v>
      </c>
      <c r="B21" s="1"/>
      <c r="C21" s="1" t="s">
        <v>88</v>
      </c>
    </row>
    <row r="22" spans="1:3" x14ac:dyDescent="0.35">
      <c r="A22" s="1" t="s">
        <v>12</v>
      </c>
      <c r="B22" s="1"/>
      <c r="C22" s="25" t="s">
        <v>86</v>
      </c>
    </row>
    <row r="23" spans="1:3" x14ac:dyDescent="0.35">
      <c r="A23" s="2" t="s">
        <v>45</v>
      </c>
      <c r="B23" s="1"/>
      <c r="C23" s="25" t="s">
        <v>81</v>
      </c>
    </row>
    <row r="24" spans="1:3" x14ac:dyDescent="0.35">
      <c r="A24" s="1" t="s">
        <v>11</v>
      </c>
      <c r="B24" s="1"/>
      <c r="C24" s="1" t="s">
        <v>88</v>
      </c>
    </row>
    <row r="25" spans="1:3" x14ac:dyDescent="0.35">
      <c r="A25" s="1" t="s">
        <v>13</v>
      </c>
      <c r="B25" s="1"/>
      <c r="C25" s="1" t="s">
        <v>88</v>
      </c>
    </row>
    <row r="26" spans="1:3" x14ac:dyDescent="0.35">
      <c r="A26" s="1" t="s">
        <v>14</v>
      </c>
      <c r="B26" s="1"/>
      <c r="C26" s="25" t="s">
        <v>86</v>
      </c>
    </row>
    <row r="27" spans="1:3" x14ac:dyDescent="0.35">
      <c r="A27" s="2" t="s">
        <v>46</v>
      </c>
      <c r="B27" s="1"/>
      <c r="C27" s="25" t="s">
        <v>86</v>
      </c>
    </row>
    <row r="28" spans="1:3" x14ac:dyDescent="0.35">
      <c r="A28" s="2" t="s">
        <v>47</v>
      </c>
      <c r="B28" s="1"/>
      <c r="C28" s="25" t="s">
        <v>81</v>
      </c>
    </row>
    <row r="29" spans="1:3" x14ac:dyDescent="0.35">
      <c r="A29" s="1" t="s">
        <v>15</v>
      </c>
      <c r="B29" s="1"/>
      <c r="C29" s="25" t="s">
        <v>98</v>
      </c>
    </row>
    <row r="30" spans="1:3" x14ac:dyDescent="0.35">
      <c r="A30" s="1" t="s">
        <v>18</v>
      </c>
      <c r="B30" s="1"/>
      <c r="C30" s="1" t="s">
        <v>88</v>
      </c>
    </row>
    <row r="31" spans="1:3" x14ac:dyDescent="0.35">
      <c r="A31" s="2" t="s">
        <v>48</v>
      </c>
      <c r="B31" s="1"/>
      <c r="C31" s="1" t="s">
        <v>88</v>
      </c>
    </row>
    <row r="32" spans="1:3" x14ac:dyDescent="0.35">
      <c r="A32" s="2" t="s">
        <v>97</v>
      </c>
      <c r="B32" s="1"/>
      <c r="C32" s="1" t="s">
        <v>88</v>
      </c>
    </row>
    <row r="33" spans="1:3" x14ac:dyDescent="0.35">
      <c r="A33" s="2" t="s">
        <v>59</v>
      </c>
      <c r="B33" s="1"/>
      <c r="C33" s="25" t="s">
        <v>98</v>
      </c>
    </row>
    <row r="34" spans="1:3" x14ac:dyDescent="0.35">
      <c r="A34" s="1" t="s">
        <v>20</v>
      </c>
      <c r="B34" s="1"/>
      <c r="C34" s="1" t="s">
        <v>88</v>
      </c>
    </row>
    <row r="35" spans="1:3" x14ac:dyDescent="0.35">
      <c r="A35" s="1" t="s">
        <v>99</v>
      </c>
      <c r="B35" s="1"/>
      <c r="C35" s="25" t="s">
        <v>98</v>
      </c>
    </row>
    <row r="36" spans="1:3" x14ac:dyDescent="0.35">
      <c r="A36" s="1" t="s">
        <v>49</v>
      </c>
      <c r="B36" s="1"/>
      <c r="C36" s="1" t="s">
        <v>88</v>
      </c>
    </row>
    <row r="37" spans="1:3" ht="29" x14ac:dyDescent="0.35">
      <c r="A37" s="1" t="s">
        <v>50</v>
      </c>
      <c r="B37" s="1"/>
      <c r="C37" s="28" t="s">
        <v>89</v>
      </c>
    </row>
    <row r="38" spans="1:3" x14ac:dyDescent="0.35">
      <c r="A38" s="2" t="s">
        <v>51</v>
      </c>
      <c r="B38" s="1"/>
      <c r="C38" s="1"/>
    </row>
    <row r="39" spans="1:3" x14ac:dyDescent="0.35">
      <c r="A39" s="1" t="s">
        <v>16</v>
      </c>
      <c r="B39" s="1"/>
      <c r="C39" s="25" t="s">
        <v>86</v>
      </c>
    </row>
    <row r="40" spans="1:3" x14ac:dyDescent="0.35">
      <c r="A40" s="1" t="s">
        <v>17</v>
      </c>
      <c r="B40" s="1"/>
      <c r="C40" s="1" t="s">
        <v>88</v>
      </c>
    </row>
    <row r="41" spans="1:3" x14ac:dyDescent="0.35">
      <c r="A41" s="1" t="s">
        <v>95</v>
      </c>
      <c r="B41" s="1"/>
      <c r="C41" s="25" t="s">
        <v>86</v>
      </c>
    </row>
    <row r="42" spans="1:3" x14ac:dyDescent="0.35">
      <c r="A42" s="2" t="s">
        <v>52</v>
      </c>
      <c r="B42" s="1"/>
      <c r="C42" s="25" t="s">
        <v>86</v>
      </c>
    </row>
    <row r="43" spans="1:3" x14ac:dyDescent="0.35">
      <c r="A43" s="2" t="s">
        <v>53</v>
      </c>
      <c r="B43" s="1"/>
      <c r="C43" s="25" t="s">
        <v>86</v>
      </c>
    </row>
    <row r="44" spans="1:3" ht="29" x14ac:dyDescent="0.35">
      <c r="A44" s="2" t="s">
        <v>54</v>
      </c>
      <c r="B44" s="1"/>
      <c r="C44" s="23" t="s">
        <v>103</v>
      </c>
    </row>
    <row r="45" spans="1:3" x14ac:dyDescent="0.35">
      <c r="A45" s="1" t="s">
        <v>21</v>
      </c>
      <c r="B45" s="1"/>
      <c r="C45" s="25" t="s">
        <v>98</v>
      </c>
    </row>
    <row r="46" spans="1:3" x14ac:dyDescent="0.35">
      <c r="A46" s="1" t="s">
        <v>22</v>
      </c>
      <c r="B46" s="1"/>
      <c r="C46" s="25" t="s">
        <v>86</v>
      </c>
    </row>
    <row r="47" spans="1:3" x14ac:dyDescent="0.35">
      <c r="A47" s="1" t="s">
        <v>23</v>
      </c>
      <c r="B47" s="1"/>
      <c r="C47" s="25" t="s">
        <v>86</v>
      </c>
    </row>
    <row r="48" spans="1:3" x14ac:dyDescent="0.35">
      <c r="A48" s="1" t="s">
        <v>24</v>
      </c>
      <c r="B48" s="1"/>
      <c r="C48" s="25" t="s">
        <v>86</v>
      </c>
    </row>
    <row r="49" spans="1:3" x14ac:dyDescent="0.35">
      <c r="A49" s="2" t="s">
        <v>55</v>
      </c>
      <c r="B49" s="1" t="s">
        <v>100</v>
      </c>
      <c r="C49" s="1" t="s">
        <v>88</v>
      </c>
    </row>
    <row r="50" spans="1:3" x14ac:dyDescent="0.35">
      <c r="A50" s="2" t="s">
        <v>56</v>
      </c>
      <c r="B50" s="1"/>
      <c r="C50" s="25" t="s">
        <v>98</v>
      </c>
    </row>
    <row r="51" spans="1:3" x14ac:dyDescent="0.35">
      <c r="A51" s="2" t="s">
        <v>57</v>
      </c>
      <c r="B51" s="1"/>
      <c r="C51" s="25" t="s">
        <v>86</v>
      </c>
    </row>
    <row r="52" spans="1:3" x14ac:dyDescent="0.35">
      <c r="A52" s="2" t="s">
        <v>26</v>
      </c>
      <c r="B52" s="1"/>
      <c r="C52" s="25" t="s">
        <v>98</v>
      </c>
    </row>
    <row r="53" spans="1:3" x14ac:dyDescent="0.35">
      <c r="A53" s="2" t="s">
        <v>101</v>
      </c>
      <c r="B53" s="1"/>
      <c r="C53" s="25" t="s">
        <v>86</v>
      </c>
    </row>
    <row r="54" spans="1:3" x14ac:dyDescent="0.35">
      <c r="A54" s="1" t="s">
        <v>25</v>
      </c>
      <c r="B54" s="1"/>
      <c r="C54" s="25" t="s">
        <v>86</v>
      </c>
    </row>
    <row r="55" spans="1:3" x14ac:dyDescent="0.35">
      <c r="A55" s="1" t="s">
        <v>27</v>
      </c>
      <c r="B55" s="1"/>
      <c r="C55" s="25" t="s">
        <v>86</v>
      </c>
    </row>
    <row r="56" spans="1:3" x14ac:dyDescent="0.35">
      <c r="A56" s="2" t="s">
        <v>58</v>
      </c>
      <c r="B56" s="1"/>
      <c r="C56" s="25" t="s">
        <v>86</v>
      </c>
    </row>
    <row r="57" spans="1:3" ht="29" x14ac:dyDescent="0.35">
      <c r="A57" s="1" t="s">
        <v>28</v>
      </c>
      <c r="B57" s="23" t="s">
        <v>102</v>
      </c>
      <c r="C57" s="25" t="s">
        <v>98</v>
      </c>
    </row>
    <row r="58" spans="1:3" x14ac:dyDescent="0.35">
      <c r="A58" s="1" t="s">
        <v>29</v>
      </c>
      <c r="B58" s="1"/>
      <c r="C58" s="1" t="s">
        <v>88</v>
      </c>
    </row>
    <row r="59" spans="1:3" x14ac:dyDescent="0.35">
      <c r="A59" s="19"/>
    </row>
    <row r="60" spans="1:3" x14ac:dyDescent="0.35">
      <c r="A60" s="19"/>
    </row>
    <row r="61" spans="1:3" x14ac:dyDescent="0.35">
      <c r="A61" s="19"/>
    </row>
    <row r="62" spans="1:3" x14ac:dyDescent="0.35">
      <c r="A62" s="19"/>
    </row>
  </sheetData>
  <mergeCells count="3">
    <mergeCell ref="A1:A2"/>
    <mergeCell ref="B1:B2"/>
    <mergeCell ref="C1:C2"/>
  </mergeCells>
  <hyperlinks>
    <hyperlink ref="C7" r:id="rId1"/>
    <hyperlink ref="C4" r:id="rId2"/>
    <hyperlink ref="C3" r:id="rId3"/>
    <hyperlink ref="C9" r:id="rId4"/>
    <hyperlink ref="C10" r:id="rId5"/>
    <hyperlink ref="C11" r:id="rId6"/>
    <hyperlink ref="C12" r:id="rId7"/>
    <hyperlink ref="C14" r:id="rId8"/>
    <hyperlink ref="C15" r:id="rId9"/>
    <hyperlink ref="C17" r:id="rId10"/>
    <hyperlink ref="C37" r:id="rId11"/>
    <hyperlink ref="C22" r:id="rId12"/>
    <hyperlink ref="C23" r:id="rId13"/>
    <hyperlink ref="C26" r:id="rId14"/>
    <hyperlink ref="C27" r:id="rId15"/>
    <hyperlink ref="C28" r:id="rId16"/>
    <hyperlink ref="C29" r:id="rId17" display="2018 Federal Tax Credit Information - Novogradac"/>
    <hyperlink ref="C33" r:id="rId18" display="2018 Federal Tax Credit Information - Novogradac"/>
    <hyperlink ref="C35" r:id="rId19" display="2018 Federal Tax Credit Information - Novogradac"/>
    <hyperlink ref="C39" r:id="rId20"/>
    <hyperlink ref="C42" r:id="rId21"/>
    <hyperlink ref="C43" r:id="rId22"/>
    <hyperlink ref="C41" r:id="rId23"/>
    <hyperlink ref="C45" r:id="rId24" display="2018 Federal Tax Credit Information - Novogradac"/>
    <hyperlink ref="C46" r:id="rId25"/>
    <hyperlink ref="C47:C48" r:id="rId26" display="IRS Publishes 2018 Caps for LIHTC Bonds"/>
    <hyperlink ref="C50" r:id="rId27" display="2018 Federal Tax Credit Information - Novogradac"/>
    <hyperlink ref="C51" r:id="rId28"/>
    <hyperlink ref="C52" r:id="rId29" display="2018 Federal Tax Credit Information - Novogradac"/>
    <hyperlink ref="C54" r:id="rId30"/>
    <hyperlink ref="C55:C56" r:id="rId31" display="IRS Publishes 2018 Caps for LIHTC Bonds"/>
    <hyperlink ref="C53" r:id="rId32"/>
    <hyperlink ref="C57" r:id="rId33" display="2018 Federal Tax Credit Information - Novogradac"/>
  </hyperlinks>
  <pageMargins left="0.7" right="0.7" top="0.75" bottom="0.75" header="0.3" footer="0.3"/>
  <pageSetup orientation="portrait"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election activeCell="A6" sqref="A6"/>
    </sheetView>
  </sheetViews>
  <sheetFormatPr defaultColWidth="9.1796875" defaultRowHeight="14.5" x14ac:dyDescent="0.35"/>
  <cols>
    <col min="1" max="1" width="37" style="72" customWidth="1"/>
    <col min="2" max="2" width="38.7265625" style="74" customWidth="1"/>
    <col min="3" max="3" width="23.453125" style="72" customWidth="1"/>
    <col min="4" max="16384" width="9.1796875" style="72"/>
  </cols>
  <sheetData>
    <row r="1" spans="1:3" s="70" customFormat="1" x14ac:dyDescent="0.35">
      <c r="A1" s="67" t="s">
        <v>124</v>
      </c>
      <c r="B1" s="68" t="s">
        <v>105</v>
      </c>
      <c r="C1" s="69"/>
    </row>
    <row r="2" spans="1:3" ht="35.25" customHeight="1" x14ac:dyDescent="0.35">
      <c r="A2" s="66" t="s">
        <v>122</v>
      </c>
      <c r="B2" s="71" t="s">
        <v>130</v>
      </c>
    </row>
    <row r="3" spans="1:3" ht="29" x14ac:dyDescent="0.35">
      <c r="A3" s="66" t="s">
        <v>125</v>
      </c>
      <c r="B3" s="73" t="s">
        <v>131</v>
      </c>
    </row>
    <row r="4" spans="1:3" ht="64.5" customHeight="1" x14ac:dyDescent="0.35">
      <c r="A4" s="66" t="s">
        <v>120</v>
      </c>
      <c r="B4" s="73" t="s">
        <v>135</v>
      </c>
    </row>
    <row r="5" spans="1:3" ht="61.5" customHeight="1" x14ac:dyDescent="0.35">
      <c r="A5" s="86" t="s">
        <v>107</v>
      </c>
      <c r="B5" s="87" t="s">
        <v>136</v>
      </c>
    </row>
    <row r="6" spans="1:3" ht="29" x14ac:dyDescent="0.35">
      <c r="A6" s="66" t="s">
        <v>126</v>
      </c>
      <c r="B6" s="73" t="s">
        <v>132</v>
      </c>
    </row>
    <row r="7" spans="1:3" ht="29" x14ac:dyDescent="0.35">
      <c r="A7" s="66" t="s">
        <v>123</v>
      </c>
      <c r="B7" s="73" t="s">
        <v>134</v>
      </c>
    </row>
    <row r="8" spans="1:3" ht="45.75" customHeight="1" x14ac:dyDescent="0.35">
      <c r="A8" s="66" t="s">
        <v>133</v>
      </c>
      <c r="B8" s="73" t="s">
        <v>137</v>
      </c>
    </row>
    <row r="9" spans="1:3" ht="43.5" x14ac:dyDescent="0.35">
      <c r="A9" s="66" t="s">
        <v>127</v>
      </c>
      <c r="B9" s="73" t="s">
        <v>138</v>
      </c>
    </row>
    <row r="10" spans="1:3" ht="76.5" customHeight="1" thickBot="1" x14ac:dyDescent="0.4">
      <c r="A10" s="88" t="s">
        <v>121</v>
      </c>
      <c r="B10" s="89" t="s">
        <v>139</v>
      </c>
    </row>
  </sheetData>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2018 QAP Data</vt:lpstr>
      <vt:lpstr>2019 QAP Data Input</vt:lpstr>
      <vt:lpstr>Matrix Analysis</vt:lpstr>
      <vt:lpstr>9% LIHTC Language</vt:lpstr>
      <vt:lpstr>Definitions</vt:lpstr>
    </vt:vector>
  </TitlesOfParts>
  <Company>CSH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Emmily De Los Santos(Intern)</dc:creator>
  <cp:lastModifiedBy>Robert Friant</cp:lastModifiedBy>
  <cp:lastPrinted>2019-04-02T17:31:17Z</cp:lastPrinted>
  <dcterms:created xsi:type="dcterms:W3CDTF">2019-02-15T19:44:51Z</dcterms:created>
  <dcterms:modified xsi:type="dcterms:W3CDTF">2019-06-29T19:58:29Z</dcterms:modified>
</cp:coreProperties>
</file>